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D:\2023\DOKUMEN LKJIP &amp; LKPJ 2023\DOK LKjIP SET DPRD 2023 - kirim ke ortal\"/>
    </mc:Choice>
  </mc:AlternateContent>
  <xr:revisionPtr revIDLastSave="0" documentId="13_ncr:1_{862644B3-D26D-44F1-98DA-E30A29C18741}" xr6:coauthVersionLast="47" xr6:coauthVersionMax="47" xr10:uidLastSave="{00000000-0000-0000-0000-000000000000}"/>
  <bookViews>
    <workbookView xWindow="-110" yWindow="-110" windowWidth="19420" windowHeight="10300" tabRatio="725" activeTab="1" xr2:uid="{00000000-000D-0000-FFFF-FFFF00000000}"/>
  </bookViews>
  <sheets>
    <sheet name="PK 2023" sheetId="1" r:id="rId1"/>
    <sheet name="RKT 2023" sheetId="10" r:id="rId2"/>
    <sheet name="rencana aksi" sheetId="5" r:id="rId3"/>
    <sheet name="IKU" sheetId="6" r:id="rId4"/>
    <sheet name="Evaluasi Capaian IKU 2023" sheetId="11" r:id="rId5"/>
    <sheet name="Evaluasi Capaian IKU TW4 2022" sheetId="12" r:id="rId6"/>
  </sheets>
  <definedNames>
    <definedName name="_xlnm.Print_Area" localSheetId="4">'Evaluasi Capaian IKU 2023'!$A$1:$S$30</definedName>
    <definedName name="_xlnm.Print_Area" localSheetId="5">'Evaluasi Capaian IKU TW4 2022'!$A$1:$S$31</definedName>
    <definedName name="_xlnm.Print_Area" localSheetId="0">'PK 2023'!$A$1:$H$32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2" l="1"/>
  <c r="P12" i="12" l="1"/>
  <c r="R12" i="12" s="1"/>
  <c r="O12" i="12"/>
  <c r="H14" i="12" l="1"/>
  <c r="H15" i="12"/>
  <c r="K13" i="12"/>
  <c r="K14" i="12"/>
  <c r="K15" i="12"/>
  <c r="N13" i="12"/>
  <c r="N14" i="12"/>
  <c r="N15" i="12"/>
  <c r="Q13" i="12"/>
  <c r="Q14" i="12"/>
  <c r="Q15" i="12"/>
  <c r="S13" i="12"/>
  <c r="S14" i="12"/>
  <c r="S15" i="12"/>
  <c r="G12" i="12" l="1"/>
  <c r="J12" i="12" l="1"/>
  <c r="M12" i="12" l="1"/>
  <c r="H12" i="11" l="1"/>
  <c r="M8" i="5" l="1"/>
  <c r="H13" i="11" l="1"/>
  <c r="E12" i="11"/>
  <c r="Q12" i="12"/>
  <c r="N12" i="12"/>
  <c r="L12" i="12"/>
  <c r="K12" i="12"/>
  <c r="I12" i="12"/>
  <c r="H12" i="12"/>
  <c r="F12" i="12"/>
  <c r="O15" i="12"/>
  <c r="O14" i="12"/>
  <c r="O13" i="12"/>
  <c r="L15" i="12" l="1"/>
  <c r="L14" i="12"/>
  <c r="L13" i="12"/>
  <c r="I15" i="12"/>
  <c r="I14" i="12"/>
  <c r="I13" i="12"/>
  <c r="F15" i="12"/>
  <c r="F14" i="12"/>
  <c r="F13" i="12"/>
  <c r="O15" i="11"/>
  <c r="L15" i="11"/>
  <c r="I15" i="11"/>
  <c r="F15" i="11"/>
  <c r="H15" i="11" s="1"/>
  <c r="E15" i="12"/>
  <c r="E14" i="12"/>
  <c r="E13" i="12"/>
  <c r="H14" i="11"/>
  <c r="C9" i="6"/>
  <c r="G11" i="6" l="1"/>
  <c r="F11" i="6"/>
  <c r="E11" i="6"/>
  <c r="D11" i="6"/>
  <c r="G10" i="6"/>
  <c r="F10" i="6"/>
  <c r="E10" i="6"/>
  <c r="D10" i="6"/>
  <c r="G9" i="6"/>
  <c r="F9" i="6"/>
  <c r="E9" i="6"/>
  <c r="D9" i="6"/>
  <c r="C11" i="6"/>
  <c r="C10" i="6"/>
  <c r="M12" i="5"/>
  <c r="E11" i="5" l="1"/>
  <c r="G11" i="5" s="1"/>
  <c r="E10" i="5"/>
  <c r="G10" i="5" s="1"/>
  <c r="G20" i="1"/>
  <c r="H11" i="5" l="1"/>
  <c r="I11" i="5"/>
  <c r="I10" i="5"/>
  <c r="F10" i="5"/>
  <c r="F11" i="5"/>
  <c r="H10" i="5"/>
  <c r="E9" i="5"/>
  <c r="E8" i="5"/>
  <c r="E13" i="11"/>
  <c r="E14" i="11"/>
  <c r="E15" i="11"/>
  <c r="G9" i="5" l="1"/>
  <c r="H9" i="5" s="1"/>
  <c r="I9" i="5" s="1"/>
  <c r="F9" i="5"/>
  <c r="M18" i="12"/>
  <c r="Q15" i="11"/>
  <c r="O14" i="11"/>
  <c r="Q14" i="11" s="1"/>
  <c r="O13" i="11"/>
  <c r="Q13" i="11" s="1"/>
  <c r="O12" i="11"/>
  <c r="Q12" i="11" s="1"/>
  <c r="N15" i="11"/>
  <c r="L14" i="11"/>
  <c r="N14" i="11" s="1"/>
  <c r="L13" i="11"/>
  <c r="N13" i="11" s="1"/>
  <c r="L12" i="11"/>
  <c r="N12" i="11" s="1"/>
  <c r="K15" i="11"/>
  <c r="I14" i="11"/>
  <c r="K14" i="11" s="1"/>
  <c r="I13" i="11"/>
  <c r="K13" i="11" s="1"/>
  <c r="I12" i="11"/>
  <c r="K12" i="11" s="1"/>
  <c r="F14" i="11"/>
  <c r="S14" i="11" s="1"/>
  <c r="F13" i="11"/>
  <c r="F12" i="11"/>
  <c r="M18" i="11"/>
  <c r="B3" i="10"/>
  <c r="S13" i="11" l="1"/>
  <c r="S12" i="11"/>
  <c r="S15" i="11"/>
  <c r="F18" i="5" l="1"/>
  <c r="D17" i="10"/>
  <c r="E14" i="6" s="1"/>
</calcChain>
</file>

<file path=xl/sharedStrings.xml><?xml version="1.0" encoding="utf-8"?>
<sst xmlns="http://schemas.openxmlformats.org/spreadsheetml/2006/main" count="263" uniqueCount="99">
  <si>
    <t>Indikator Kinerja Sasaran</t>
  </si>
  <si>
    <t>Satuan</t>
  </si>
  <si>
    <t>Target Tahunan</t>
  </si>
  <si>
    <t>No.</t>
  </si>
  <si>
    <t>(1)</t>
  </si>
  <si>
    <t>(2)</t>
  </si>
  <si>
    <t>(3)</t>
  </si>
  <si>
    <t>(4)</t>
  </si>
  <si>
    <t>(5)</t>
  </si>
  <si>
    <t>Rp.</t>
  </si>
  <si>
    <t>Jumlah</t>
  </si>
  <si>
    <t>:</t>
  </si>
  <si>
    <t>Pihak Kedua</t>
  </si>
  <si>
    <t>Pihak Pertama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</si>
  <si>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</si>
  <si>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</si>
  <si>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</si>
  <si>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</si>
  <si>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</si>
  <si>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</si>
  <si>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</si>
  <si>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</si>
  <si>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</si>
  <si>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</si>
  <si>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</si>
  <si>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</si>
  <si>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</si>
  <si>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TW 4</t>
  </si>
  <si>
    <t>TW 3</t>
  </si>
  <si>
    <t>TW 2</t>
  </si>
  <si>
    <t>TW 1</t>
  </si>
  <si>
    <t>Pagu</t>
  </si>
  <si>
    <t>Target</t>
  </si>
  <si>
    <t>Program</t>
  </si>
  <si>
    <t>Target  Pelaksanaan</t>
  </si>
  <si>
    <t>Indikator Sasaran</t>
  </si>
  <si>
    <t>Sasaran Strategis</t>
  </si>
  <si>
    <t xml:space="preserve">Indikator </t>
  </si>
  <si>
    <t xml:space="preserve">Sasaran 1 </t>
  </si>
  <si>
    <t>1.</t>
  </si>
  <si>
    <t xml:space="preserve">Target </t>
  </si>
  <si>
    <t>Tahunan</t>
  </si>
  <si>
    <t>Indikator</t>
  </si>
  <si>
    <t>Lampiran Perjanjian Kinerja</t>
  </si>
  <si>
    <t>INDIKATOR KINERJA UTAMA</t>
  </si>
  <si>
    <t xml:space="preserve"> RENCANA AKSI </t>
  </si>
  <si>
    <t>RENCANA KERJA TAHUNAN</t>
  </si>
  <si>
    <t xml:space="preserve">No. </t>
  </si>
  <si>
    <t>Target / Realisasi</t>
  </si>
  <si>
    <t>Tri Wulan 1</t>
  </si>
  <si>
    <t>Tri Wulan 2</t>
  </si>
  <si>
    <t>Tri Wulan 3</t>
  </si>
  <si>
    <t>Tri Wulan 4</t>
  </si>
  <si>
    <t>Realisasi</t>
  </si>
  <si>
    <t>Persen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</si>
  <si>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</si>
  <si>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</si>
  <si>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</si>
  <si>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</si>
  <si>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</si>
  <si>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</si>
  <si>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</si>
  <si>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</si>
  <si>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</si>
  <si>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</si>
  <si>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</si>
  <si>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</si>
  <si>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Indikator Kinerja</t>
  </si>
  <si>
    <t xml:space="preserve">PERJANJIAN KINERJA </t>
  </si>
  <si>
    <t>Utama</t>
  </si>
  <si>
    <t>(18)</t>
  </si>
  <si>
    <t>WALIKOTA DUMAI</t>
  </si>
  <si>
    <t>%</t>
  </si>
  <si>
    <t>TAHUN 2022-2026</t>
  </si>
  <si>
    <t>TAHUN 2022 BERKALA</t>
  </si>
  <si>
    <t>Sumber : Renstra 2022 - 2026 Perangkat Daerah</t>
  </si>
  <si>
    <t>Realisasi Tahunan 2022</t>
  </si>
  <si>
    <t>H. PAISAL, SKM, MARS</t>
  </si>
  <si>
    <t>Lampiran SK IKU</t>
  </si>
  <si>
    <t xml:space="preserve">EVALUASI  BERKALA RENCANA AKSI PERJANJIAN KINERJA </t>
  </si>
  <si>
    <t xml:space="preserve">EVALUASI BERKALA RENCANA AKSI PERJANJIAN KINERJA </t>
  </si>
  <si>
    <t>SEKRETARIAT DEWAN PERWAKILAN RAKYAT DAERAH KOTA DUMAI</t>
  </si>
  <si>
    <t>Meningkatnya pelayanan dalam mendukung pelaksanaan Trifungsi DPRD (Fungsi Penganggaran, Fungsi Legislasi, Fungsi Pengawasan)</t>
  </si>
  <si>
    <t>Capaian pelayanan pelaksanaan tugas dan fungsi DPRD</t>
  </si>
  <si>
    <t>Tersedianya Rencana Kerja Tahunan pada setiap Alat-Alat Kelengkapan DPRD, satuannya RKT</t>
  </si>
  <si>
    <t>Tersusunnya dan terintegrasinya Program-program Kerja DPRD untuk melaksanakan fungsi pengawasan, fungsi pembentukan perda dan fungsi anggaran dalam dokumen Rencana Lima Tahunan (RPJM) maupun dokumen Rencana Tahunan</t>
  </si>
  <si>
    <t>Terintegrasinya Program-program Kerja DPRD untuk melaksanakan fungsi pengawasan, pembentukan perda dan anggaran dalam Dokumen Perencanaan dan Dokumen Anggaran Sekretariat DPRD</t>
  </si>
  <si>
    <t>Ada/Tidak</t>
  </si>
  <si>
    <t>Ada</t>
  </si>
  <si>
    <t>Program Dukungan Pelaksanaan Tugas dan Fungsi DPRD</t>
  </si>
  <si>
    <t>SEKRETARIS DPRD</t>
  </si>
  <si>
    <t>HADIYONO, S.Hut, M.Si</t>
  </si>
  <si>
    <t>NIP. 197106051999031013</t>
  </si>
  <si>
    <t>Persentase dukungan pelaksanaan tugas dan fungsi DPRD</t>
  </si>
  <si>
    <t>ada</t>
  </si>
  <si>
    <t>Pembina Tk. I (IV/b)</t>
  </si>
  <si>
    <t>TAHUN 2023</t>
  </si>
  <si>
    <t>Dumai,      Januari 2023</t>
  </si>
  <si>
    <t>TAHUN 2023 BERKALA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</si>
</sst>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</numFmts>
  <fonts count="3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sz val="10"/>
      <color rgb="FF000000"/>
      <name val="Arial"/>
      <family val="2"/>
    </font>
    <font>
      <b/>
      <i/>
      <sz val="8"/>
      <color theme="1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1"/>
      <color rgb="FF000000"/>
      <name val="Tahoma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theme="0"/>
      <name val="Tahoma"/>
      <family val="2"/>
    </font>
    <font>
      <b/>
      <sz val="11"/>
      <color theme="1"/>
      <name val="Tahoma"/>
      <family val="2"/>
    </font>
    <font>
      <b/>
      <u/>
      <sz val="11"/>
      <color rgb="FF000000"/>
      <name val="Tahoma"/>
      <family val="2"/>
    </font>
    <font>
      <b/>
      <sz val="13"/>
      <color theme="1"/>
      <name val="Tahoma"/>
      <family val="2"/>
    </font>
    <font>
      <b/>
      <sz val="11"/>
      <color theme="1"/>
      <name val="Calibri"/>
      <family val="2"/>
      <charset val="1"/>
      <scheme val="minor"/>
    </font>
    <font>
      <i/>
      <sz val="8"/>
      <color theme="1"/>
      <name val="Tahoma"/>
      <family val="2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color rgb="FF00000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b/>
      <u/>
      <sz val="11"/>
      <color rgb="FF000000"/>
      <name val="Cambria"/>
      <family val="1"/>
    </font>
    <font>
      <b/>
      <sz val="10"/>
      <color theme="1"/>
      <name val="Cambria"/>
      <family val="1"/>
    </font>
    <font>
      <b/>
      <u/>
      <sz val="10"/>
      <color rgb="FF000000"/>
      <name val="Cambria"/>
      <family val="1"/>
    </font>
    <font>
      <sz val="12"/>
      <name val="Cambria"/>
      <family val="1"/>
    </font>
    <font>
      <b/>
      <sz val="11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64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quotePrefix="1" applyFont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18" fillId="0" borderId="0" xfId="0" applyNumberFormat="1" applyFont="1"/>
    <xf numFmtId="0" fontId="0" fillId="0" borderId="12" xfId="0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9" fillId="0" borderId="0" xfId="0" applyFont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/>
    <xf numFmtId="0" fontId="17" fillId="0" borderId="25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2" fillId="0" borderId="0" xfId="0" applyFont="1"/>
    <xf numFmtId="0" fontId="15" fillId="0" borderId="1" xfId="0" quotePrefix="1" applyFont="1" applyBorder="1" applyAlignment="1">
      <alignment horizontal="center"/>
    </xf>
    <xf numFmtId="0" fontId="15" fillId="0" borderId="1" xfId="0" quotePrefix="1" applyFont="1" applyBorder="1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5" fillId="0" borderId="9" xfId="0" applyFont="1" applyBorder="1"/>
    <xf numFmtId="0" fontId="15" fillId="0" borderId="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/>
    </xf>
    <xf numFmtId="0" fontId="0" fillId="0" borderId="9" xfId="0" applyBorder="1"/>
    <xf numFmtId="3" fontId="17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vertical="center"/>
    </xf>
    <xf numFmtId="0" fontId="24" fillId="0" borderId="12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justify" vertical="top" wrapText="1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10" fontId="24" fillId="0" borderId="10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9" fontId="24" fillId="0" borderId="1" xfId="0" applyNumberFormat="1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9" fontId="24" fillId="0" borderId="1" xfId="2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4" fontId="28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165" fontId="24" fillId="0" borderId="0" xfId="1" applyNumberFormat="1" applyFont="1"/>
    <xf numFmtId="2" fontId="24" fillId="0" borderId="0" xfId="0" applyNumberFormat="1" applyFont="1"/>
    <xf numFmtId="0" fontId="24" fillId="0" borderId="0" xfId="0" applyFont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9" fontId="34" fillId="0" borderId="1" xfId="0" applyNumberFormat="1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10" fontId="24" fillId="0" borderId="9" xfId="0" applyNumberFormat="1" applyFont="1" applyBorder="1" applyAlignment="1">
      <alignment horizontal="center" vertical="center"/>
    </xf>
    <xf numFmtId="10" fontId="34" fillId="0" borderId="10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top"/>
    </xf>
    <xf numFmtId="0" fontId="26" fillId="0" borderId="27" xfId="0" quotePrefix="1" applyFont="1" applyBorder="1" applyAlignment="1">
      <alignment horizontal="center"/>
    </xf>
    <xf numFmtId="0" fontId="26" fillId="0" borderId="11" xfId="0" quotePrefix="1" applyFont="1" applyBorder="1" applyAlignment="1">
      <alignment horizontal="center" wrapText="1"/>
    </xf>
    <xf numFmtId="0" fontId="26" fillId="0" borderId="11" xfId="0" quotePrefix="1" applyFont="1" applyBorder="1" applyAlignment="1">
      <alignment horizontal="center" vertical="center"/>
    </xf>
    <xf numFmtId="10" fontId="26" fillId="0" borderId="9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justify" vertical="top" wrapText="1"/>
    </xf>
    <xf numFmtId="0" fontId="26" fillId="0" borderId="6" xfId="0" quotePrefix="1" applyFont="1" applyBorder="1" applyAlignment="1">
      <alignment horizontal="center" vertical="center"/>
    </xf>
    <xf numFmtId="0" fontId="26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9" fontId="26" fillId="0" borderId="1" xfId="0" applyNumberFormat="1" applyFont="1" applyBorder="1" applyAlignment="1">
      <alignment horizontal="center" vertical="top" wrapText="1"/>
    </xf>
    <xf numFmtId="10" fontId="26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center" wrapText="1"/>
    </xf>
    <xf numFmtId="0" fontId="26" fillId="0" borderId="7" xfId="0" quotePrefix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" xfId="0" quotePrefix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33" xfId="0" applyFont="1" applyBorder="1" applyAlignment="1">
      <alignment vertical="center" wrapText="1"/>
    </xf>
    <xf numFmtId="0" fontId="26" fillId="0" borderId="17" xfId="0" applyFont="1" applyBorder="1" applyAlignment="1">
      <alignment horizontal="center" vertical="center" wrapText="1"/>
    </xf>
    <xf numFmtId="9" fontId="26" fillId="0" borderId="9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vertical="center" wrapText="1"/>
    </xf>
    <xf numFmtId="0" fontId="26" fillId="0" borderId="14" xfId="0" applyFont="1" applyBorder="1"/>
    <xf numFmtId="0" fontId="26" fillId="0" borderId="34" xfId="0" applyFont="1" applyBorder="1"/>
    <xf numFmtId="0" fontId="26" fillId="0" borderId="15" xfId="0" applyFont="1" applyBorder="1" applyAlignment="1">
      <alignment horizontal="center" vertical="center" wrapText="1"/>
    </xf>
    <xf numFmtId="10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8" xfId="0" applyFont="1" applyBorder="1"/>
    <xf numFmtId="0" fontId="26" fillId="0" borderId="4" xfId="0" applyFont="1" applyBorder="1"/>
    <xf numFmtId="0" fontId="27" fillId="0" borderId="5" xfId="0" applyFont="1" applyBorder="1" applyAlignment="1">
      <alignment vertical="center" wrapText="1"/>
    </xf>
    <xf numFmtId="0" fontId="26" fillId="0" borderId="35" xfId="0" applyFont="1" applyBorder="1"/>
    <xf numFmtId="0" fontId="27" fillId="0" borderId="18" xfId="0" applyFont="1" applyBorder="1" applyAlignment="1">
      <alignment horizontal="center" vertical="center" wrapText="1"/>
    </xf>
    <xf numFmtId="10" fontId="26" fillId="0" borderId="10" xfId="0" applyNumberFormat="1" applyFont="1" applyBorder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3" fontId="35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26" fillId="0" borderId="0" xfId="0" applyNumberFormat="1" applyFont="1"/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9" xfId="0" applyFont="1" applyBorder="1" applyAlignment="1">
      <alignment horizontal="justify" vertical="center" wrapText="1"/>
    </xf>
    <xf numFmtId="2" fontId="24" fillId="0" borderId="9" xfId="0" applyNumberFormat="1" applyFont="1" applyBorder="1" applyAlignment="1">
      <alignment horizontal="center" vertical="center" wrapText="1"/>
    </xf>
    <xf numFmtId="2" fontId="24" fillId="0" borderId="9" xfId="0" applyNumberFormat="1" applyFont="1" applyBorder="1" applyAlignment="1">
      <alignment horizontal="center" vertical="center"/>
    </xf>
    <xf numFmtId="9" fontId="24" fillId="0" borderId="9" xfId="2" applyFont="1" applyBorder="1" applyAlignment="1">
      <alignment horizontal="center" vertical="center"/>
    </xf>
    <xf numFmtId="10" fontId="24" fillId="0" borderId="11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vertical="center"/>
    </xf>
    <xf numFmtId="0" fontId="24" fillId="0" borderId="30" xfId="0" applyFont="1" applyBorder="1" applyAlignment="1">
      <alignment vertical="center" wrapText="1"/>
    </xf>
    <xf numFmtId="0" fontId="25" fillId="0" borderId="30" xfId="0" applyFont="1" applyBorder="1" applyAlignment="1">
      <alignment horizontal="center" vertical="center" wrapText="1"/>
    </xf>
    <xf numFmtId="3" fontId="24" fillId="0" borderId="30" xfId="0" applyNumberFormat="1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3" fontId="24" fillId="0" borderId="30" xfId="0" applyNumberFormat="1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/>
    </xf>
    <xf numFmtId="9" fontId="24" fillId="0" borderId="1" xfId="1" applyNumberFormat="1" applyFont="1" applyBorder="1" applyAlignment="1">
      <alignment horizontal="center" vertical="center"/>
    </xf>
    <xf numFmtId="0" fontId="26" fillId="0" borderId="6" xfId="0" quotePrefix="1" applyFont="1" applyBorder="1" applyAlignment="1">
      <alignment horizontal="center" vertical="center" wrapText="1"/>
    </xf>
    <xf numFmtId="0" fontId="26" fillId="0" borderId="7" xfId="0" quotePrefix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35" fillId="0" borderId="9" xfId="0" applyNumberFormat="1" applyFont="1" applyBorder="1" applyAlignment="1">
      <alignment horizontal="center" vertical="center" wrapText="1"/>
    </xf>
    <xf numFmtId="3" fontId="35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center" vertical="top"/>
    </xf>
    <xf numFmtId="0" fontId="26" fillId="0" borderId="11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30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9" fontId="26" fillId="0" borderId="9" xfId="0" applyNumberFormat="1" applyFont="1" applyBorder="1" applyAlignment="1">
      <alignment horizontal="center" vertical="center" wrapText="1"/>
    </xf>
    <xf numFmtId="9" fontId="26" fillId="0" borderId="11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wrapText="1"/>
    </xf>
    <xf numFmtId="0" fontId="32" fillId="0" borderId="11" xfId="0" applyFont="1" applyBorder="1" applyAlignment="1">
      <alignment horizontal="center" wrapText="1"/>
    </xf>
    <xf numFmtId="0" fontId="32" fillId="0" borderId="11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0" fillId="0" borderId="2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view="pageBreakPreview" topLeftCell="A7" zoomScale="96" zoomScaleSheetLayoutView="96" workbookViewId="0">
      <selection activeCell="G13" sqref="G13"/>
    </sheetView>
  </sheetViews>
  <sheetFormatPr defaultRowHeight="14.5" x14ac:dyDescent="0.35"/>
  <cols>
    <col min="1" max="1" width="11.26953125" style="2" customWidth="1"/>
    <col min="2" max="2" width="4.7265625" style="2" customWidth="1"/>
    <col min="3" max="3" width="38" customWidth="1"/>
    <col min="4" max="4" width="4.7265625" customWidth="1"/>
    <col min="5" max="5" width="30.7265625" customWidth="1"/>
    <col min="6" max="6" width="4.54296875" customWidth="1"/>
    <col min="7" max="7" width="18.81640625" customWidth="1"/>
    <col min="8" max="8" width="20.26953125" customWidth="1"/>
  </cols>
  <sheetData>
    <row r="1" spans="1:8" x14ac:dyDescent="0.35">
      <c r="B1" s="1" t="s">
        <v>43</v>
      </c>
      <c r="D1" s="1"/>
    </row>
    <row r="3" spans="1:8" x14ac:dyDescent="0.35">
      <c r="B3" s="183" t="s">
        <v>68</v>
      </c>
      <c r="C3" s="183"/>
      <c r="D3" s="183"/>
      <c r="E3" s="183"/>
      <c r="F3" s="183"/>
      <c r="G3" s="183"/>
      <c r="H3" s="183"/>
    </row>
    <row r="4" spans="1:8" x14ac:dyDescent="0.35">
      <c r="B4" s="183" t="s">
        <v>96</v>
      </c>
      <c r="C4" s="183"/>
      <c r="D4" s="183"/>
      <c r="E4" s="183"/>
      <c r="F4" s="183"/>
      <c r="G4" s="183"/>
      <c r="H4" s="183"/>
    </row>
    <row r="5" spans="1:8" ht="15" customHeight="1" x14ac:dyDescent="0.35">
      <c r="B5" s="184" t="s">
        <v>81</v>
      </c>
      <c r="C5" s="184"/>
      <c r="D5" s="184"/>
      <c r="E5" s="184"/>
      <c r="F5" s="184"/>
      <c r="G5" s="184"/>
      <c r="H5" s="184"/>
    </row>
    <row r="6" spans="1:8" x14ac:dyDescent="0.35">
      <c r="B6" s="75"/>
      <c r="C6" s="74"/>
      <c r="D6" s="74"/>
      <c r="E6" s="74"/>
      <c r="F6" s="74"/>
      <c r="G6" s="74"/>
      <c r="H6" s="74"/>
    </row>
    <row r="7" spans="1:8" ht="22.5" customHeight="1" x14ac:dyDescent="0.35">
      <c r="A7" s="26"/>
      <c r="B7" s="185" t="s">
        <v>3</v>
      </c>
      <c r="C7" s="191" t="s">
        <v>36</v>
      </c>
      <c r="D7" s="187" t="s">
        <v>0</v>
      </c>
      <c r="E7" s="188"/>
      <c r="F7" s="187" t="s">
        <v>1</v>
      </c>
      <c r="G7" s="188"/>
      <c r="H7" s="128" t="s">
        <v>2</v>
      </c>
    </row>
    <row r="8" spans="1:8" ht="22.5" customHeight="1" x14ac:dyDescent="0.35">
      <c r="A8" s="27"/>
      <c r="B8" s="186"/>
      <c r="C8" s="191"/>
      <c r="D8" s="189"/>
      <c r="E8" s="190"/>
      <c r="F8" s="189"/>
      <c r="G8" s="190"/>
      <c r="H8" s="128">
        <v>2023</v>
      </c>
    </row>
    <row r="9" spans="1:8" x14ac:dyDescent="0.35">
      <c r="A9" s="26"/>
      <c r="B9" s="121" t="s">
        <v>4</v>
      </c>
      <c r="C9" s="129" t="s">
        <v>5</v>
      </c>
      <c r="D9" s="181" t="s">
        <v>6</v>
      </c>
      <c r="E9" s="182"/>
      <c r="F9" s="181" t="s">
        <v>7</v>
      </c>
      <c r="G9" s="182"/>
      <c r="H9" s="129" t="s">
        <v>8</v>
      </c>
    </row>
    <row r="10" spans="1:8" x14ac:dyDescent="0.35">
      <c r="A10" s="26"/>
      <c r="B10" s="118"/>
      <c r="C10" s="82"/>
      <c r="D10" s="133"/>
      <c r="E10" s="122"/>
      <c r="F10" s="134"/>
      <c r="G10" s="123"/>
      <c r="H10" s="124"/>
    </row>
    <row r="11" spans="1:8" ht="41.25" customHeight="1" x14ac:dyDescent="0.35">
      <c r="A11" s="26"/>
      <c r="B11" s="118">
        <v>1</v>
      </c>
      <c r="C11" s="82" t="s">
        <v>82</v>
      </c>
      <c r="D11" s="135"/>
      <c r="E11" s="55" t="s">
        <v>83</v>
      </c>
      <c r="F11" s="136"/>
      <c r="G11" s="137" t="s">
        <v>72</v>
      </c>
      <c r="H11" s="138">
        <v>0.95</v>
      </c>
    </row>
    <row r="12" spans="1:8" ht="37.5" customHeight="1" x14ac:dyDescent="0.35">
      <c r="A12" s="26"/>
      <c r="B12" s="139"/>
      <c r="C12" s="140"/>
      <c r="D12" s="141"/>
      <c r="E12" s="53" t="s">
        <v>84</v>
      </c>
      <c r="F12" s="142"/>
      <c r="G12" s="143" t="s">
        <v>87</v>
      </c>
      <c r="H12" s="144" t="s">
        <v>88</v>
      </c>
    </row>
    <row r="13" spans="1:8" ht="95.5" customHeight="1" x14ac:dyDescent="0.35">
      <c r="A13" s="26"/>
      <c r="B13" s="145"/>
      <c r="C13" s="83"/>
      <c r="D13" s="146"/>
      <c r="E13" s="53" t="s">
        <v>85</v>
      </c>
      <c r="F13" s="142"/>
      <c r="G13" s="143" t="s">
        <v>87</v>
      </c>
      <c r="H13" s="144" t="s">
        <v>88</v>
      </c>
    </row>
    <row r="14" spans="1:8" ht="78" customHeight="1" x14ac:dyDescent="0.35">
      <c r="A14" s="26"/>
      <c r="B14" s="145"/>
      <c r="C14" s="83"/>
      <c r="D14" s="146"/>
      <c r="E14" s="53" t="s">
        <v>86</v>
      </c>
      <c r="F14" s="142"/>
      <c r="G14" s="143" t="s">
        <v>87</v>
      </c>
      <c r="H14" s="144" t="s">
        <v>88</v>
      </c>
    </row>
    <row r="15" spans="1:8" ht="21.5" customHeight="1" x14ac:dyDescent="0.35">
      <c r="A15" s="26"/>
      <c r="B15" s="131"/>
      <c r="C15" s="84"/>
      <c r="D15" s="147"/>
      <c r="E15" s="148"/>
      <c r="F15" s="149"/>
      <c r="G15" s="150"/>
      <c r="H15" s="151"/>
    </row>
    <row r="16" spans="1:8" x14ac:dyDescent="0.35">
      <c r="B16" s="75"/>
      <c r="C16" s="74"/>
      <c r="D16" s="74"/>
      <c r="E16" s="74"/>
      <c r="F16" s="74"/>
      <c r="G16" s="74"/>
      <c r="H16" s="74"/>
    </row>
    <row r="17" spans="1:8" hidden="1" x14ac:dyDescent="0.35">
      <c r="B17" s="75"/>
      <c r="C17" s="74"/>
      <c r="D17" s="74"/>
      <c r="E17" s="74"/>
      <c r="F17" s="74"/>
      <c r="G17" s="74"/>
      <c r="H17" s="74"/>
    </row>
    <row r="18" spans="1:8" ht="63" customHeight="1" x14ac:dyDescent="0.35">
      <c r="A18" s="76" t="s">
        <v>38</v>
      </c>
      <c r="B18" s="152" t="s">
        <v>11</v>
      </c>
      <c r="C18" s="76" t="s">
        <v>82</v>
      </c>
      <c r="D18" s="78" t="s">
        <v>39</v>
      </c>
      <c r="E18" s="79" t="s">
        <v>89</v>
      </c>
      <c r="F18" s="79" t="s">
        <v>9</v>
      </c>
      <c r="G18" s="153">
        <v>9541611043</v>
      </c>
      <c r="H18" s="74"/>
    </row>
    <row r="19" spans="1:8" ht="15" customHeight="1" x14ac:dyDescent="0.35">
      <c r="A19" s="28"/>
      <c r="B19" s="76"/>
      <c r="C19" s="76"/>
      <c r="D19" s="76"/>
      <c r="E19" s="154"/>
      <c r="F19" s="76"/>
      <c r="G19" s="155"/>
      <c r="H19" s="74"/>
    </row>
    <row r="20" spans="1:8" ht="15.75" customHeight="1" x14ac:dyDescent="0.35">
      <c r="A20" s="28"/>
      <c r="B20" s="76"/>
      <c r="C20" s="76"/>
      <c r="D20" s="76"/>
      <c r="E20" s="156" t="s">
        <v>10</v>
      </c>
      <c r="F20" s="79" t="s">
        <v>9</v>
      </c>
      <c r="G20" s="153">
        <f>G18</f>
        <v>9541611043</v>
      </c>
      <c r="H20" s="157"/>
    </row>
    <row r="21" spans="1:8" x14ac:dyDescent="0.35">
      <c r="A21" s="28"/>
      <c r="B21" s="75"/>
      <c r="C21" s="76"/>
      <c r="D21" s="76"/>
      <c r="E21" s="154"/>
      <c r="F21" s="76"/>
      <c r="G21" s="155"/>
      <c r="H21" s="74"/>
    </row>
    <row r="22" spans="1:8" x14ac:dyDescent="0.35">
      <c r="A22" s="28"/>
      <c r="B22" s="75"/>
      <c r="C22" s="76"/>
      <c r="D22" s="76"/>
      <c r="E22" s="154"/>
      <c r="F22" s="76"/>
      <c r="G22" s="155"/>
      <c r="H22" s="74"/>
    </row>
    <row r="23" spans="1:8" x14ac:dyDescent="0.35">
      <c r="A23" s="28"/>
      <c r="B23" s="76"/>
      <c r="C23" s="76"/>
      <c r="D23" s="158"/>
      <c r="E23" s="74"/>
      <c r="F23" s="193" t="s">
        <v>97</v>
      </c>
      <c r="G23" s="193"/>
      <c r="H23" s="193"/>
    </row>
    <row r="24" spans="1:8" ht="10.5" customHeight="1" x14ac:dyDescent="0.35">
      <c r="A24" s="28"/>
      <c r="B24" s="76"/>
      <c r="C24" s="76"/>
      <c r="D24" s="158"/>
      <c r="E24" s="74"/>
      <c r="F24" s="76"/>
      <c r="G24" s="77"/>
      <c r="H24" s="74"/>
    </row>
    <row r="25" spans="1:8" ht="15" customHeight="1" x14ac:dyDescent="0.35">
      <c r="A25" s="28"/>
      <c r="B25" s="76"/>
      <c r="C25" s="159" t="s">
        <v>12</v>
      </c>
      <c r="D25" s="74"/>
      <c r="E25" s="74"/>
      <c r="F25" s="194" t="s">
        <v>13</v>
      </c>
      <c r="G25" s="194"/>
      <c r="H25" s="194"/>
    </row>
    <row r="26" spans="1:8" ht="15" customHeight="1" x14ac:dyDescent="0.35">
      <c r="A26" s="28"/>
      <c r="B26" s="76"/>
      <c r="C26" s="78" t="s">
        <v>71</v>
      </c>
      <c r="D26" s="74"/>
      <c r="E26" s="74"/>
      <c r="F26" s="184" t="s">
        <v>90</v>
      </c>
      <c r="G26" s="184"/>
      <c r="H26" s="184"/>
    </row>
    <row r="27" spans="1:8" x14ac:dyDescent="0.35">
      <c r="A27" s="28"/>
      <c r="B27" s="76"/>
      <c r="C27" s="78"/>
      <c r="D27" s="74"/>
      <c r="E27" s="74"/>
      <c r="F27" s="76"/>
      <c r="G27" s="78"/>
      <c r="H27" s="74"/>
    </row>
    <row r="28" spans="1:8" x14ac:dyDescent="0.35">
      <c r="A28" s="28"/>
      <c r="B28" s="76"/>
      <c r="C28" s="78"/>
      <c r="D28" s="74"/>
      <c r="E28" s="74"/>
      <c r="F28" s="76"/>
      <c r="G28" s="78"/>
      <c r="H28" s="74"/>
    </row>
    <row r="29" spans="1:8" x14ac:dyDescent="0.35">
      <c r="A29" s="28"/>
      <c r="B29" s="76"/>
      <c r="C29" s="79"/>
      <c r="D29" s="74"/>
      <c r="E29" s="74"/>
      <c r="F29" s="76"/>
      <c r="G29" s="78"/>
      <c r="H29" s="74"/>
    </row>
    <row r="30" spans="1:8" x14ac:dyDescent="0.35">
      <c r="A30" s="28"/>
      <c r="B30" s="76"/>
      <c r="C30" s="79"/>
      <c r="D30" s="74"/>
      <c r="E30" s="74"/>
      <c r="F30" s="76"/>
      <c r="G30" s="79"/>
      <c r="H30" s="74"/>
    </row>
    <row r="31" spans="1:8" x14ac:dyDescent="0.35">
      <c r="A31" s="28"/>
      <c r="B31" s="76"/>
      <c r="C31" s="78" t="s">
        <v>77</v>
      </c>
      <c r="D31" s="74"/>
      <c r="E31" s="74"/>
      <c r="F31" s="195" t="s">
        <v>91</v>
      </c>
      <c r="G31" s="195"/>
      <c r="H31" s="195"/>
    </row>
    <row r="32" spans="1:8" ht="15" x14ac:dyDescent="0.35">
      <c r="A32" s="3"/>
      <c r="B32" s="160"/>
      <c r="C32" s="161"/>
      <c r="D32" s="74"/>
      <c r="E32" s="162"/>
      <c r="F32" s="192" t="s">
        <v>92</v>
      </c>
      <c r="G32" s="192"/>
      <c r="H32" s="192"/>
    </row>
    <row r="33" spans="1:7" ht="15" x14ac:dyDescent="0.35">
      <c r="A33" s="3"/>
      <c r="B33" s="3"/>
      <c r="C33" s="3"/>
      <c r="D33" s="11"/>
      <c r="E33" s="7"/>
      <c r="F33" s="6"/>
      <c r="G33" s="8"/>
    </row>
    <row r="34" spans="1:7" ht="15" x14ac:dyDescent="0.35">
      <c r="A34" s="3"/>
      <c r="B34" s="3"/>
      <c r="C34" s="3"/>
      <c r="D34" s="11"/>
      <c r="E34" s="7"/>
      <c r="F34" s="6"/>
      <c r="G34" s="8"/>
    </row>
    <row r="35" spans="1:7" ht="15" x14ac:dyDescent="0.35">
      <c r="A35" s="3"/>
      <c r="B35" s="3"/>
      <c r="C35" s="3"/>
      <c r="D35" s="11"/>
      <c r="E35" s="7"/>
      <c r="F35" s="6"/>
      <c r="G35" s="8"/>
    </row>
    <row r="36" spans="1:7" ht="15" x14ac:dyDescent="0.35">
      <c r="A36" s="3"/>
      <c r="B36" s="3"/>
      <c r="C36" s="3"/>
      <c r="D36" s="11"/>
      <c r="E36" s="7"/>
      <c r="F36" s="6"/>
      <c r="G36" s="8"/>
    </row>
    <row r="37" spans="1:7" ht="15" x14ac:dyDescent="0.35">
      <c r="A37" s="3"/>
      <c r="B37" s="3"/>
      <c r="C37" s="3"/>
      <c r="D37" s="11"/>
      <c r="E37" s="7"/>
      <c r="F37" s="6"/>
      <c r="G37" s="8"/>
    </row>
    <row r="38" spans="1:7" ht="15" x14ac:dyDescent="0.35">
      <c r="A38" s="3"/>
      <c r="B38" s="3"/>
      <c r="C38" s="3"/>
      <c r="D38" s="11"/>
      <c r="E38" s="7"/>
      <c r="F38" s="6"/>
      <c r="G38" s="8"/>
    </row>
    <row r="39" spans="1:7" ht="15" x14ac:dyDescent="0.35">
      <c r="A39" s="3"/>
      <c r="B39" s="3"/>
      <c r="C39" s="3"/>
      <c r="D39" s="11"/>
      <c r="E39" s="7"/>
      <c r="F39" s="6"/>
      <c r="G39" s="8"/>
    </row>
    <row r="40" spans="1:7" ht="15" x14ac:dyDescent="0.35">
      <c r="A40" s="3"/>
      <c r="B40" s="3"/>
      <c r="C40" s="3"/>
      <c r="D40" s="11"/>
      <c r="E40" s="7"/>
      <c r="F40" s="6"/>
      <c r="G40" s="8"/>
    </row>
    <row r="41" spans="1:7" ht="15" x14ac:dyDescent="0.35">
      <c r="A41" s="3"/>
      <c r="B41" s="3"/>
      <c r="C41" s="3"/>
      <c r="D41" s="11"/>
      <c r="E41" s="7"/>
      <c r="F41" s="6"/>
      <c r="G41" s="8"/>
    </row>
    <row r="42" spans="1:7" ht="15" x14ac:dyDescent="0.35">
      <c r="A42" s="3"/>
      <c r="B42" s="3"/>
      <c r="C42" s="3"/>
      <c r="D42" s="11"/>
      <c r="E42" s="7"/>
      <c r="F42" s="6"/>
      <c r="G42" s="8"/>
    </row>
    <row r="43" spans="1:7" ht="15" x14ac:dyDescent="0.35">
      <c r="A43" s="3"/>
      <c r="B43" s="3"/>
      <c r="C43" s="3"/>
      <c r="D43" s="11"/>
      <c r="E43" s="7"/>
      <c r="F43" s="6"/>
      <c r="G43" s="8"/>
    </row>
    <row r="44" spans="1:7" ht="15" x14ac:dyDescent="0.35">
      <c r="A44" s="3"/>
      <c r="B44" s="3"/>
      <c r="C44" s="3"/>
      <c r="D44" s="11"/>
      <c r="E44" s="7"/>
      <c r="F44" s="6"/>
      <c r="G44" s="8"/>
    </row>
    <row r="45" spans="1:7" ht="15" x14ac:dyDescent="0.35">
      <c r="A45" s="3"/>
      <c r="B45" s="3"/>
      <c r="C45" s="3"/>
      <c r="D45" s="11"/>
      <c r="E45" s="7"/>
      <c r="F45" s="6"/>
      <c r="G45" s="8"/>
    </row>
    <row r="46" spans="1:7" ht="15" x14ac:dyDescent="0.35">
      <c r="A46" s="3"/>
      <c r="B46" s="3"/>
      <c r="C46" s="3"/>
      <c r="D46" s="11"/>
      <c r="E46" s="7"/>
      <c r="F46" s="6"/>
      <c r="G46" s="8"/>
    </row>
    <row r="47" spans="1:7" ht="15" x14ac:dyDescent="0.35">
      <c r="A47" s="3"/>
      <c r="B47" s="3"/>
      <c r="C47" s="3"/>
      <c r="D47" s="11"/>
      <c r="E47" s="7"/>
      <c r="F47" s="6"/>
      <c r="G47" s="8"/>
    </row>
    <row r="48" spans="1:7" ht="15" x14ac:dyDescent="0.35">
      <c r="A48" s="3"/>
      <c r="B48" s="3"/>
      <c r="C48" s="3"/>
      <c r="D48" s="11"/>
      <c r="E48" s="7"/>
      <c r="F48" s="6"/>
      <c r="G48" s="8"/>
    </row>
    <row r="49" spans="1:7" ht="15" x14ac:dyDescent="0.35">
      <c r="A49" s="3"/>
      <c r="B49" s="3"/>
      <c r="C49" s="3"/>
      <c r="D49" s="11"/>
      <c r="E49" s="7"/>
      <c r="F49" s="6"/>
      <c r="G49" s="8"/>
    </row>
    <row r="50" spans="1:7" ht="15" x14ac:dyDescent="0.35">
      <c r="A50" s="3"/>
      <c r="B50" s="3"/>
      <c r="C50" s="3"/>
      <c r="D50" s="11"/>
      <c r="E50" s="7"/>
      <c r="F50" s="6"/>
      <c r="G50" s="8"/>
    </row>
    <row r="51" spans="1:7" ht="15" x14ac:dyDescent="0.35">
      <c r="A51" s="3"/>
      <c r="B51" s="3"/>
      <c r="C51" s="3"/>
      <c r="D51" s="11"/>
      <c r="E51" s="7"/>
      <c r="F51" s="6"/>
      <c r="G51" s="7"/>
    </row>
    <row r="52" spans="1:7" ht="15" x14ac:dyDescent="0.35">
      <c r="A52" s="3"/>
      <c r="B52" s="3"/>
      <c r="C52" s="3"/>
      <c r="D52" s="13"/>
      <c r="E52" s="10"/>
      <c r="F52" s="6"/>
      <c r="G52" s="6"/>
    </row>
    <row r="53" spans="1:7" ht="15" x14ac:dyDescent="0.35">
      <c r="A53" s="3"/>
      <c r="B53" s="14"/>
      <c r="C53" s="3"/>
      <c r="D53" s="12"/>
      <c r="E53" s="9"/>
      <c r="F53" s="4"/>
      <c r="G53" s="5"/>
    </row>
    <row r="54" spans="1:7" ht="15" x14ac:dyDescent="0.35">
      <c r="A54" s="3"/>
      <c r="B54" s="3"/>
      <c r="C54" s="3"/>
      <c r="D54" s="13"/>
      <c r="E54" s="7"/>
      <c r="F54" s="6"/>
      <c r="G54" s="8"/>
    </row>
    <row r="55" spans="1:7" ht="15" x14ac:dyDescent="0.35">
      <c r="A55" s="3"/>
      <c r="B55" s="3"/>
      <c r="C55" s="3"/>
      <c r="D55" s="13"/>
      <c r="E55" s="10"/>
      <c r="F55" s="6"/>
      <c r="G55" s="10"/>
    </row>
  </sheetData>
  <mergeCells count="14">
    <mergeCell ref="F32:H32"/>
    <mergeCell ref="F23:H23"/>
    <mergeCell ref="F26:H26"/>
    <mergeCell ref="F25:H25"/>
    <mergeCell ref="F31:H31"/>
    <mergeCell ref="D9:E9"/>
    <mergeCell ref="F9:G9"/>
    <mergeCell ref="B3:H3"/>
    <mergeCell ref="B4:H4"/>
    <mergeCell ref="B5:H5"/>
    <mergeCell ref="B7:B8"/>
    <mergeCell ref="D7:E8"/>
    <mergeCell ref="F7:G8"/>
    <mergeCell ref="C7:C8"/>
  </mergeCells>
  <pageMargins left="0.43307086614173229" right="0.31496062992125984" top="0.74803149606299213" bottom="0.74803149606299213" header="0.31496062992125984" footer="0.31496062992125984"/>
  <pageSetup scale="68" orientation="portrait" horizontalDpi="4294967294" r:id="rId1"/>
  <rowBreaks count="1" manualBreakCount="1">
    <brk id="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tabSelected="1" view="pageBreakPreview" topLeftCell="B4" zoomScaleNormal="89" zoomScaleSheetLayoutView="100" workbookViewId="0">
      <selection activeCell="D9" sqref="D9"/>
    </sheetView>
  </sheetViews>
  <sheetFormatPr defaultRowHeight="14.5" x14ac:dyDescent="0.35"/>
  <cols>
    <col min="1" max="1" width="12.7265625" style="2" hidden="1" customWidth="1"/>
    <col min="2" max="2" width="6" style="2" customWidth="1"/>
    <col min="3" max="3" width="42.26953125" customWidth="1"/>
    <col min="4" max="4" width="36.6328125" customWidth="1"/>
    <col min="5" max="5" width="10.7265625" customWidth="1"/>
    <col min="6" max="6" width="24.453125" customWidth="1"/>
  </cols>
  <sheetData>
    <row r="1" spans="1:6" ht="18.75" customHeight="1" x14ac:dyDescent="0.35">
      <c r="B1" s="197" t="s">
        <v>46</v>
      </c>
      <c r="C1" s="197"/>
      <c r="D1" s="197"/>
      <c r="E1" s="197"/>
      <c r="F1" s="197"/>
    </row>
    <row r="2" spans="1:6" ht="18.75" customHeight="1" x14ac:dyDescent="0.35">
      <c r="B2" s="198" t="s">
        <v>96</v>
      </c>
      <c r="C2" s="198"/>
      <c r="D2" s="198"/>
      <c r="E2" s="198"/>
      <c r="F2" s="198"/>
    </row>
    <row r="3" spans="1:6" ht="18.75" customHeight="1" x14ac:dyDescent="0.35">
      <c r="B3" s="198" t="str">
        <f>'PK 2023'!B5:H5</f>
        <v>SEKRETARIAT DEWAN PERWAKILAN RAKYAT DAERAH KOTA DUMAI</v>
      </c>
      <c r="C3" s="198"/>
      <c r="D3" s="198"/>
      <c r="E3" s="198"/>
      <c r="F3" s="198"/>
    </row>
    <row r="4" spans="1:6" ht="30.75" customHeight="1" x14ac:dyDescent="0.35"/>
    <row r="5" spans="1:6" ht="21" customHeight="1" x14ac:dyDescent="0.35">
      <c r="B5" s="185" t="s">
        <v>3</v>
      </c>
      <c r="C5" s="191" t="s">
        <v>36</v>
      </c>
      <c r="D5" s="188" t="s">
        <v>0</v>
      </c>
      <c r="E5" s="185">
        <v>2023</v>
      </c>
      <c r="F5" s="128" t="s">
        <v>2</v>
      </c>
    </row>
    <row r="6" spans="1:6" ht="21" customHeight="1" x14ac:dyDescent="0.35">
      <c r="A6" s="15"/>
      <c r="B6" s="186"/>
      <c r="C6" s="191"/>
      <c r="D6" s="190"/>
      <c r="E6" s="186"/>
      <c r="F6" s="128">
        <v>2023</v>
      </c>
    </row>
    <row r="7" spans="1:6" ht="15" customHeight="1" x14ac:dyDescent="0.35">
      <c r="B7" s="121" t="s">
        <v>4</v>
      </c>
      <c r="C7" s="129" t="s">
        <v>5</v>
      </c>
      <c r="D7" s="130"/>
      <c r="E7" s="130"/>
      <c r="F7" s="129" t="s">
        <v>8</v>
      </c>
    </row>
    <row r="8" spans="1:6" ht="9" customHeight="1" x14ac:dyDescent="0.35">
      <c r="B8" s="118"/>
      <c r="C8" s="82"/>
      <c r="D8" s="122"/>
      <c r="E8" s="123"/>
      <c r="F8" s="124"/>
    </row>
    <row r="9" spans="1:6" ht="56.5" customHeight="1" x14ac:dyDescent="0.35">
      <c r="B9" s="118">
        <v>1</v>
      </c>
      <c r="C9" s="82" t="s">
        <v>82</v>
      </c>
      <c r="D9" s="120" t="s">
        <v>83</v>
      </c>
      <c r="E9" s="125" t="s">
        <v>72</v>
      </c>
      <c r="F9" s="126">
        <v>0.95</v>
      </c>
    </row>
    <row r="10" spans="1:6" ht="41.5" customHeight="1" x14ac:dyDescent="0.35">
      <c r="B10" s="131"/>
      <c r="C10" s="85"/>
      <c r="D10" s="80" t="s">
        <v>84</v>
      </c>
      <c r="E10" s="71" t="s">
        <v>87</v>
      </c>
      <c r="F10" s="127" t="s">
        <v>88</v>
      </c>
    </row>
    <row r="11" spans="1:6" ht="98.5" customHeight="1" x14ac:dyDescent="0.35">
      <c r="B11" s="131"/>
      <c r="C11" s="85"/>
      <c r="D11" s="80" t="s">
        <v>85</v>
      </c>
      <c r="E11" s="71" t="s">
        <v>87</v>
      </c>
      <c r="F11" s="127" t="s">
        <v>88</v>
      </c>
    </row>
    <row r="12" spans="1:6" ht="84" customHeight="1" x14ac:dyDescent="0.35">
      <c r="B12" s="131"/>
      <c r="C12" s="85"/>
      <c r="D12" s="80" t="s">
        <v>86</v>
      </c>
      <c r="E12" s="71" t="s">
        <v>87</v>
      </c>
      <c r="F12" s="127" t="s">
        <v>88</v>
      </c>
    </row>
    <row r="13" spans="1:6" ht="13" customHeight="1" x14ac:dyDescent="0.35">
      <c r="B13" s="131"/>
      <c r="C13" s="85"/>
      <c r="D13" s="109"/>
      <c r="E13" s="132"/>
      <c r="F13" s="127"/>
    </row>
    <row r="14" spans="1:6" ht="15" x14ac:dyDescent="0.35">
      <c r="A14" s="3"/>
      <c r="C14" s="3"/>
      <c r="D14" s="3"/>
      <c r="E14" s="19"/>
    </row>
    <row r="15" spans="1:6" ht="15" x14ac:dyDescent="0.35">
      <c r="A15" s="3"/>
      <c r="B15" s="3"/>
      <c r="C15" s="3"/>
      <c r="D15" s="7"/>
      <c r="E15" s="8"/>
    </row>
    <row r="16" spans="1:6" ht="15" x14ac:dyDescent="0.35">
      <c r="A16" s="3"/>
      <c r="B16" s="3"/>
      <c r="C16" s="3"/>
      <c r="D16" s="7"/>
      <c r="E16" s="8"/>
    </row>
    <row r="17" spans="1:6" ht="15.5" x14ac:dyDescent="0.35">
      <c r="A17" s="3"/>
      <c r="B17" s="3"/>
      <c r="C17" s="3"/>
      <c r="D17" s="202" t="str">
        <f>'PK 2023'!F23</f>
        <v>Dumai,      Januari 2023</v>
      </c>
      <c r="E17" s="202"/>
      <c r="F17" s="202"/>
    </row>
    <row r="18" spans="1:6" ht="15" x14ac:dyDescent="0.35">
      <c r="A18" s="3"/>
      <c r="B18" s="3"/>
      <c r="C18" s="3"/>
      <c r="D18" s="22"/>
      <c r="E18" s="8"/>
    </row>
    <row r="19" spans="1:6" ht="15" x14ac:dyDescent="0.35">
      <c r="A19" s="3"/>
      <c r="B19" s="3"/>
      <c r="C19" s="20"/>
      <c r="D19" s="199" t="s">
        <v>13</v>
      </c>
      <c r="E19" s="199"/>
      <c r="F19" s="199"/>
    </row>
    <row r="20" spans="1:6" ht="15" x14ac:dyDescent="0.35">
      <c r="A20" s="3"/>
      <c r="B20" s="3"/>
      <c r="C20" s="18"/>
      <c r="D20" s="200" t="s">
        <v>90</v>
      </c>
      <c r="E20" s="200"/>
      <c r="F20" s="200"/>
    </row>
    <row r="21" spans="1:6" ht="24" customHeight="1" x14ac:dyDescent="0.35">
      <c r="A21" s="3"/>
      <c r="B21" s="3"/>
      <c r="C21" s="18"/>
      <c r="E21" s="18"/>
    </row>
    <row r="22" spans="1:6" ht="24" customHeight="1" x14ac:dyDescent="0.35">
      <c r="A22" s="3"/>
      <c r="B22" s="3"/>
      <c r="C22" s="16"/>
      <c r="E22" s="18"/>
    </row>
    <row r="23" spans="1:6" ht="24" customHeight="1" x14ac:dyDescent="0.35">
      <c r="A23" s="3"/>
      <c r="B23" s="3"/>
      <c r="C23" s="16"/>
      <c r="E23" s="16"/>
    </row>
    <row r="24" spans="1:6" ht="15" x14ac:dyDescent="0.35">
      <c r="A24" s="3"/>
      <c r="B24" s="3"/>
      <c r="C24" s="18"/>
      <c r="D24" s="201" t="s">
        <v>91</v>
      </c>
      <c r="E24" s="201"/>
      <c r="F24" s="201"/>
    </row>
    <row r="25" spans="1:6" ht="15" x14ac:dyDescent="0.35">
      <c r="A25" s="3"/>
      <c r="B25" s="3"/>
      <c r="C25" s="21"/>
      <c r="D25" s="196" t="s">
        <v>92</v>
      </c>
      <c r="E25" s="196"/>
      <c r="F25" s="196"/>
    </row>
    <row r="26" spans="1:6" ht="15" x14ac:dyDescent="0.35">
      <c r="A26" s="3"/>
      <c r="B26" s="3"/>
      <c r="C26" s="3"/>
      <c r="D26" s="7"/>
      <c r="E26" s="8"/>
    </row>
    <row r="27" spans="1:6" ht="15" x14ac:dyDescent="0.35">
      <c r="A27" s="3"/>
      <c r="B27" s="3"/>
      <c r="C27" s="3"/>
      <c r="D27" s="7"/>
      <c r="E27" s="8"/>
    </row>
    <row r="28" spans="1:6" ht="15" x14ac:dyDescent="0.35">
      <c r="A28" s="3"/>
      <c r="B28" s="3"/>
      <c r="C28" s="3"/>
      <c r="D28" s="7"/>
      <c r="E28" s="8"/>
    </row>
    <row r="29" spans="1:6" ht="15" x14ac:dyDescent="0.35">
      <c r="A29" s="3"/>
      <c r="B29" s="3"/>
      <c r="C29" s="3"/>
      <c r="D29" s="7"/>
      <c r="E29" s="8"/>
    </row>
    <row r="30" spans="1:6" ht="15" x14ac:dyDescent="0.35">
      <c r="A30" s="3"/>
      <c r="B30" s="3"/>
      <c r="C30" s="3"/>
      <c r="D30" s="7"/>
      <c r="E30" s="8"/>
    </row>
    <row r="31" spans="1:6" ht="15" x14ac:dyDescent="0.35">
      <c r="A31" s="3"/>
      <c r="B31" s="3"/>
      <c r="C31" s="3"/>
      <c r="D31" s="7"/>
      <c r="E31" s="8"/>
    </row>
    <row r="32" spans="1:6" ht="15" x14ac:dyDescent="0.35">
      <c r="A32" s="3"/>
      <c r="B32" s="3"/>
      <c r="C32" s="3"/>
      <c r="D32" s="7"/>
      <c r="E32" s="8"/>
    </row>
    <row r="33" spans="1:5" ht="15" x14ac:dyDescent="0.35">
      <c r="A33" s="3"/>
      <c r="B33" s="3"/>
      <c r="C33" s="3"/>
      <c r="D33" s="7"/>
      <c r="E33" s="8"/>
    </row>
    <row r="34" spans="1:5" ht="15" x14ac:dyDescent="0.35">
      <c r="A34" s="3"/>
      <c r="B34" s="3"/>
      <c r="C34" s="3"/>
      <c r="D34" s="7"/>
      <c r="E34" s="8"/>
    </row>
    <row r="35" spans="1:5" ht="15" x14ac:dyDescent="0.35">
      <c r="A35" s="3"/>
      <c r="B35" s="3"/>
      <c r="C35" s="3"/>
      <c r="D35" s="7"/>
      <c r="E35" s="8"/>
    </row>
    <row r="36" spans="1:5" ht="15" x14ac:dyDescent="0.35">
      <c r="A36" s="3"/>
      <c r="B36" s="3"/>
      <c r="C36" s="3"/>
      <c r="D36" s="7"/>
      <c r="E36" s="8"/>
    </row>
    <row r="37" spans="1:5" ht="15" x14ac:dyDescent="0.35">
      <c r="A37" s="3"/>
      <c r="B37" s="3"/>
      <c r="C37" s="3"/>
      <c r="D37" s="7"/>
      <c r="E37" s="8"/>
    </row>
    <row r="38" spans="1:5" ht="15" x14ac:dyDescent="0.35">
      <c r="A38" s="3"/>
      <c r="B38" s="3"/>
      <c r="C38" s="3"/>
      <c r="D38" s="7"/>
      <c r="E38" s="8"/>
    </row>
    <row r="39" spans="1:5" ht="15" x14ac:dyDescent="0.35">
      <c r="A39" s="3"/>
      <c r="B39" s="3"/>
      <c r="C39" s="3"/>
      <c r="D39" s="7"/>
      <c r="E39" s="8"/>
    </row>
    <row r="40" spans="1:5" ht="15" x14ac:dyDescent="0.35">
      <c r="A40" s="3"/>
      <c r="B40" s="3"/>
      <c r="C40" s="3"/>
      <c r="D40" s="7"/>
      <c r="E40" s="8"/>
    </row>
    <row r="41" spans="1:5" ht="15" x14ac:dyDescent="0.35">
      <c r="A41" s="3"/>
      <c r="B41" s="3"/>
      <c r="C41" s="3"/>
      <c r="D41" s="7"/>
      <c r="E41" s="8"/>
    </row>
    <row r="42" spans="1:5" ht="15" x14ac:dyDescent="0.35">
      <c r="A42" s="3"/>
      <c r="B42" s="3"/>
      <c r="C42" s="3"/>
      <c r="D42" s="7"/>
      <c r="E42" s="8"/>
    </row>
    <row r="43" spans="1:5" ht="15" x14ac:dyDescent="0.35">
      <c r="A43" s="3"/>
      <c r="B43" s="3"/>
      <c r="C43" s="3"/>
      <c r="D43" s="7"/>
      <c r="E43" s="8"/>
    </row>
    <row r="44" spans="1:5" ht="15" x14ac:dyDescent="0.35">
      <c r="A44" s="3"/>
      <c r="B44" s="3"/>
      <c r="C44" s="3"/>
      <c r="D44" s="7"/>
      <c r="E44" s="7"/>
    </row>
    <row r="45" spans="1:5" ht="15" x14ac:dyDescent="0.35">
      <c r="A45" s="3"/>
      <c r="B45" s="3"/>
      <c r="C45" s="3"/>
      <c r="D45" s="10"/>
      <c r="E45" s="6"/>
    </row>
    <row r="46" spans="1:5" ht="15" x14ac:dyDescent="0.35">
      <c r="A46" s="3"/>
      <c r="B46" s="14"/>
      <c r="C46" s="3"/>
      <c r="D46" s="9"/>
      <c r="E46" s="5"/>
    </row>
    <row r="47" spans="1:5" ht="15" x14ac:dyDescent="0.35">
      <c r="A47" s="3"/>
      <c r="B47" s="3"/>
      <c r="C47" s="3"/>
      <c r="D47" s="7"/>
      <c r="E47" s="8"/>
    </row>
    <row r="48" spans="1:5" ht="15" x14ac:dyDescent="0.35">
      <c r="A48" s="3"/>
      <c r="B48" s="3"/>
      <c r="C48" s="3"/>
      <c r="D48" s="10"/>
      <c r="E48" s="10"/>
    </row>
  </sheetData>
  <mergeCells count="12">
    <mergeCell ref="D25:F25"/>
    <mergeCell ref="B1:F1"/>
    <mergeCell ref="B2:F2"/>
    <mergeCell ref="B3:F3"/>
    <mergeCell ref="B5:B6"/>
    <mergeCell ref="C5:C6"/>
    <mergeCell ref="D5:D6"/>
    <mergeCell ref="E5:E6"/>
    <mergeCell ref="D19:F19"/>
    <mergeCell ref="D20:F20"/>
    <mergeCell ref="D24:F24"/>
    <mergeCell ref="D17:F17"/>
  </mergeCells>
  <printOptions horizontalCentered="1"/>
  <pageMargins left="0.3" right="0.3" top="1.4" bottom="0.74803149606299202" header="0.31496062992126" footer="0.31496062992126"/>
  <pageSetup paperSize="9" scale="8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view="pageBreakPreview" zoomScale="80" zoomScaleSheetLayoutView="80" workbookViewId="0">
      <selection activeCell="C15" sqref="C15"/>
    </sheetView>
  </sheetViews>
  <sheetFormatPr defaultColWidth="9.1796875" defaultRowHeight="14.5" x14ac:dyDescent="0.35"/>
  <cols>
    <col min="1" max="1" width="4.26953125" customWidth="1"/>
    <col min="2" max="2" width="15.81640625" customWidth="1"/>
    <col min="3" max="3" width="22.7265625" customWidth="1"/>
    <col min="4" max="4" width="10.6328125" style="23" customWidth="1"/>
    <col min="5" max="5" width="18.26953125" style="23" customWidth="1"/>
    <col min="6" max="9" width="18.54296875" customWidth="1"/>
    <col min="10" max="10" width="16.54296875" customWidth="1"/>
    <col min="11" max="11" width="14.26953125" customWidth="1"/>
    <col min="12" max="12" width="9.81640625" customWidth="1"/>
    <col min="13" max="13" width="15.26953125" style="51" customWidth="1"/>
    <col min="14" max="14" width="14.1796875" customWidth="1"/>
    <col min="15" max="15" width="9.26953125" bestFit="1" customWidth="1"/>
  </cols>
  <sheetData>
    <row r="1" spans="1:15" ht="15.5" x14ac:dyDescent="0.35">
      <c r="A1" s="205" t="s">
        <v>45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2"/>
    </row>
    <row r="2" spans="1:15" ht="15.5" x14ac:dyDescent="0.35">
      <c r="A2" s="205" t="s">
        <v>96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2"/>
    </row>
    <row r="3" spans="1:15" ht="15.5" x14ac:dyDescent="0.35">
      <c r="A3" s="205" t="s">
        <v>81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2"/>
    </row>
    <row r="4" spans="1:15" ht="15" thickBot="1" x14ac:dyDescent="0.4">
      <c r="A4" s="22"/>
      <c r="B4" s="22"/>
      <c r="C4" s="22"/>
      <c r="D4" s="24"/>
      <c r="E4" s="24"/>
      <c r="F4" s="22"/>
      <c r="G4" s="22"/>
      <c r="H4" s="22"/>
      <c r="I4" s="22"/>
      <c r="J4" s="22"/>
      <c r="K4" s="22"/>
      <c r="L4" s="22"/>
      <c r="M4" s="50"/>
      <c r="N4" s="22"/>
    </row>
    <row r="5" spans="1:15" ht="16.5" customHeight="1" x14ac:dyDescent="0.35">
      <c r="A5" s="210" t="s">
        <v>3</v>
      </c>
      <c r="B5" s="208" t="s">
        <v>36</v>
      </c>
      <c r="C5" s="208" t="s">
        <v>35</v>
      </c>
      <c r="D5" s="206" t="s">
        <v>1</v>
      </c>
      <c r="E5" s="110" t="s">
        <v>40</v>
      </c>
      <c r="F5" s="206" t="s">
        <v>34</v>
      </c>
      <c r="G5" s="206"/>
      <c r="H5" s="206"/>
      <c r="I5" s="206"/>
      <c r="J5" s="206" t="s">
        <v>33</v>
      </c>
      <c r="K5" s="111" t="s">
        <v>42</v>
      </c>
      <c r="L5" s="206" t="s">
        <v>32</v>
      </c>
      <c r="M5" s="208" t="s">
        <v>31</v>
      </c>
      <c r="N5" s="22"/>
    </row>
    <row r="6" spans="1:15" ht="16.5" customHeight="1" thickBot="1" x14ac:dyDescent="0.4">
      <c r="A6" s="211"/>
      <c r="B6" s="212"/>
      <c r="C6" s="212"/>
      <c r="D6" s="207"/>
      <c r="E6" s="112" t="s">
        <v>41</v>
      </c>
      <c r="F6" s="102" t="s">
        <v>30</v>
      </c>
      <c r="G6" s="102" t="s">
        <v>29</v>
      </c>
      <c r="H6" s="102" t="s">
        <v>28</v>
      </c>
      <c r="I6" s="102" t="s">
        <v>27</v>
      </c>
      <c r="J6" s="207"/>
      <c r="K6" s="113" t="s">
        <v>33</v>
      </c>
      <c r="L6" s="207"/>
      <c r="M6" s="209"/>
      <c r="N6" s="22"/>
    </row>
    <row r="7" spans="1:15" x14ac:dyDescent="0.35">
      <c r="A7" s="114" t="s">
        <v>26</v>
      </c>
      <c r="B7" s="115" t="s">
        <v>25</v>
      </c>
      <c r="C7" s="115" t="s">
        <v>24</v>
      </c>
      <c r="D7" s="116" t="s">
        <v>23</v>
      </c>
      <c r="E7" s="116" t="s">
        <v>22</v>
      </c>
      <c r="F7" s="116" t="s">
        <v>21</v>
      </c>
      <c r="G7" s="116" t="s">
        <v>20</v>
      </c>
      <c r="H7" s="116" t="s">
        <v>19</v>
      </c>
      <c r="I7" s="116" t="s">
        <v>18</v>
      </c>
      <c r="J7" s="116" t="s">
        <v>17</v>
      </c>
      <c r="K7" s="116" t="s">
        <v>16</v>
      </c>
      <c r="L7" s="116" t="s">
        <v>15</v>
      </c>
      <c r="M7" s="116" t="s">
        <v>14</v>
      </c>
      <c r="N7" s="22"/>
    </row>
    <row r="8" spans="1:15" ht="51.5" customHeight="1" x14ac:dyDescent="0.35">
      <c r="A8" s="216">
        <v>1</v>
      </c>
      <c r="B8" s="213" t="s">
        <v>82</v>
      </c>
      <c r="C8" s="120" t="s">
        <v>83</v>
      </c>
      <c r="D8" s="71" t="s">
        <v>72</v>
      </c>
      <c r="E8" s="81">
        <f>'RKT 2023'!F9</f>
        <v>0.95</v>
      </c>
      <c r="F8" s="71">
        <v>25</v>
      </c>
      <c r="G8" s="71">
        <v>50</v>
      </c>
      <c r="H8" s="71">
        <v>75</v>
      </c>
      <c r="I8" s="71">
        <v>95</v>
      </c>
      <c r="J8" s="219" t="s">
        <v>89</v>
      </c>
      <c r="K8" s="220" t="s">
        <v>93</v>
      </c>
      <c r="L8" s="222">
        <v>1</v>
      </c>
      <c r="M8" s="203">
        <f>'PK 2023'!G18</f>
        <v>9541611043</v>
      </c>
      <c r="N8" s="22"/>
      <c r="O8" s="43"/>
    </row>
    <row r="9" spans="1:15" ht="80" customHeight="1" x14ac:dyDescent="0.35">
      <c r="A9" s="217"/>
      <c r="B9" s="214"/>
      <c r="C9" s="120" t="s">
        <v>84</v>
      </c>
      <c r="D9" s="71" t="s">
        <v>87</v>
      </c>
      <c r="E9" s="117" t="str">
        <f>'RKT 2023'!F10</f>
        <v>Ada</v>
      </c>
      <c r="F9" s="117" t="str">
        <f>E9</f>
        <v>Ada</v>
      </c>
      <c r="G9" s="117" t="str">
        <f>E9</f>
        <v>Ada</v>
      </c>
      <c r="H9" s="117" t="str">
        <f>G9</f>
        <v>Ada</v>
      </c>
      <c r="I9" s="117" t="str">
        <f>H9</f>
        <v>Ada</v>
      </c>
      <c r="J9" s="219"/>
      <c r="K9" s="221"/>
      <c r="L9" s="223"/>
      <c r="M9" s="204"/>
      <c r="N9" s="22"/>
    </row>
    <row r="10" spans="1:15" ht="170.5" customHeight="1" x14ac:dyDescent="0.35">
      <c r="A10" s="218"/>
      <c r="B10" s="215"/>
      <c r="C10" s="120" t="s">
        <v>85</v>
      </c>
      <c r="D10" s="71" t="s">
        <v>87</v>
      </c>
      <c r="E10" s="117" t="str">
        <f>'RKT 2023'!F11</f>
        <v>Ada</v>
      </c>
      <c r="F10" s="117" t="str">
        <f>E10</f>
        <v>Ada</v>
      </c>
      <c r="G10" s="117" t="str">
        <f>E10</f>
        <v>Ada</v>
      </c>
      <c r="H10" s="117" t="str">
        <f>E10</f>
        <v>Ada</v>
      </c>
      <c r="I10" s="117" t="str">
        <f>E10</f>
        <v>Ada</v>
      </c>
      <c r="J10" s="219"/>
      <c r="K10" s="221"/>
      <c r="L10" s="223"/>
      <c r="M10" s="204"/>
      <c r="N10" s="22"/>
    </row>
    <row r="11" spans="1:15" ht="139.5" customHeight="1" x14ac:dyDescent="0.35">
      <c r="A11" s="118"/>
      <c r="B11" s="119"/>
      <c r="C11" s="120" t="s">
        <v>86</v>
      </c>
      <c r="D11" s="71" t="s">
        <v>87</v>
      </c>
      <c r="E11" s="117" t="str">
        <f>'RKT 2023'!F12</f>
        <v>Ada</v>
      </c>
      <c r="F11" s="70" t="str">
        <f>E11</f>
        <v>Ada</v>
      </c>
      <c r="G11" s="70" t="str">
        <f>E11</f>
        <v>Ada</v>
      </c>
      <c r="H11" s="70" t="str">
        <f>E11</f>
        <v>Ada</v>
      </c>
      <c r="I11" s="70" t="str">
        <f>E11</f>
        <v>Ada</v>
      </c>
      <c r="J11" s="219"/>
      <c r="K11" s="221"/>
      <c r="L11" s="223"/>
      <c r="M11" s="204"/>
      <c r="N11" s="22"/>
    </row>
    <row r="12" spans="1:15" ht="27" customHeight="1" thickBot="1" x14ac:dyDescent="0.4">
      <c r="A12" s="31"/>
      <c r="B12" s="32"/>
      <c r="C12" s="33"/>
      <c r="D12" s="34"/>
      <c r="E12" s="34"/>
      <c r="F12" s="35"/>
      <c r="G12" s="35"/>
      <c r="H12" s="35"/>
      <c r="I12" s="35"/>
      <c r="J12" s="36"/>
      <c r="K12" s="32"/>
      <c r="L12" s="46" t="s">
        <v>10</v>
      </c>
      <c r="M12" s="49">
        <f>M8</f>
        <v>9541611043</v>
      </c>
      <c r="N12" s="22"/>
    </row>
    <row r="13" spans="1:15" x14ac:dyDescent="0.35">
      <c r="A13" s="22"/>
      <c r="B13" s="22"/>
      <c r="C13" s="22"/>
      <c r="D13" s="24"/>
      <c r="E13" s="24"/>
      <c r="F13" s="22"/>
      <c r="G13" s="22"/>
      <c r="H13" s="22"/>
      <c r="I13" s="22"/>
      <c r="J13" s="22"/>
      <c r="K13" s="22"/>
      <c r="L13" s="22"/>
      <c r="M13" s="50"/>
      <c r="N13" s="22"/>
    </row>
    <row r="14" spans="1:15" ht="16.5" customHeight="1" x14ac:dyDescent="0.35">
      <c r="A14" s="22"/>
      <c r="B14" s="22"/>
      <c r="C14" s="22"/>
      <c r="D14" s="24"/>
      <c r="E14" s="24"/>
      <c r="F14" s="25">
        <v>1476008276070</v>
      </c>
      <c r="G14" s="22"/>
      <c r="H14" s="22"/>
      <c r="I14" s="22"/>
      <c r="J14" s="200" t="s">
        <v>90</v>
      </c>
      <c r="K14" s="200"/>
      <c r="L14" s="200"/>
      <c r="M14" s="50"/>
      <c r="N14" s="22"/>
    </row>
    <row r="15" spans="1:15" ht="15" x14ac:dyDescent="0.35">
      <c r="A15" s="22"/>
      <c r="B15" s="22"/>
      <c r="C15" s="22"/>
      <c r="D15" s="24"/>
      <c r="E15" s="24"/>
      <c r="F15" s="25">
        <v>1476008276070</v>
      </c>
      <c r="G15" s="22"/>
      <c r="H15" s="22"/>
      <c r="I15" s="22"/>
      <c r="J15" s="18"/>
      <c r="K15" s="22"/>
      <c r="L15" s="22"/>
      <c r="M15" s="50"/>
      <c r="N15" s="22"/>
    </row>
    <row r="16" spans="1:15" ht="15" x14ac:dyDescent="0.35">
      <c r="A16" s="22"/>
      <c r="B16" s="22"/>
      <c r="C16" s="22"/>
      <c r="D16" s="24"/>
      <c r="E16" s="24"/>
      <c r="F16" s="25">
        <v>1476008276071</v>
      </c>
      <c r="G16" s="22"/>
      <c r="H16" s="22"/>
      <c r="I16" s="22"/>
      <c r="J16" s="18"/>
      <c r="K16" s="22"/>
      <c r="L16" s="22"/>
      <c r="M16" s="50"/>
      <c r="N16" s="22"/>
    </row>
    <row r="17" spans="1:14" ht="15" x14ac:dyDescent="0.35">
      <c r="A17" s="22"/>
      <c r="B17" s="22"/>
      <c r="C17" s="22"/>
      <c r="D17" s="24"/>
      <c r="E17" s="24"/>
      <c r="F17" s="25">
        <v>1476008276071</v>
      </c>
      <c r="G17" s="22"/>
      <c r="H17" s="22"/>
      <c r="I17" s="22"/>
      <c r="J17" s="18"/>
      <c r="K17" s="22"/>
      <c r="L17" s="22"/>
      <c r="M17" s="50"/>
      <c r="N17" s="22"/>
    </row>
    <row r="18" spans="1:14" ht="15" x14ac:dyDescent="0.35">
      <c r="A18" s="22"/>
      <c r="B18" s="22"/>
      <c r="C18" s="22"/>
      <c r="D18" s="24"/>
      <c r="E18" s="24"/>
      <c r="F18" s="25">
        <f>SUM(F14:F17)</f>
        <v>5904033104282</v>
      </c>
      <c r="G18" s="22"/>
      <c r="H18" s="22"/>
      <c r="I18" s="22"/>
      <c r="J18" s="16"/>
      <c r="K18" s="22"/>
      <c r="L18" s="22"/>
      <c r="M18" s="50"/>
      <c r="N18" s="22"/>
    </row>
    <row r="19" spans="1:14" ht="15" customHeight="1" x14ac:dyDescent="0.35">
      <c r="A19" s="22"/>
      <c r="B19" s="22"/>
      <c r="C19" s="22"/>
      <c r="D19" s="24"/>
      <c r="E19" s="24"/>
      <c r="F19" s="22"/>
      <c r="G19" s="22"/>
      <c r="H19" s="22"/>
      <c r="I19" s="22"/>
      <c r="J19" s="201" t="s">
        <v>91</v>
      </c>
      <c r="K19" s="201"/>
      <c r="L19" s="201"/>
      <c r="M19" s="50"/>
      <c r="N19" s="22"/>
    </row>
    <row r="20" spans="1:14" x14ac:dyDescent="0.35">
      <c r="J20" s="196" t="s">
        <v>92</v>
      </c>
      <c r="K20" s="196"/>
      <c r="L20" s="196"/>
    </row>
  </sheetData>
  <mergeCells count="20">
    <mergeCell ref="J14:L14"/>
    <mergeCell ref="J19:L19"/>
    <mergeCell ref="J20:L20"/>
    <mergeCell ref="J8:J11"/>
    <mergeCell ref="K8:K11"/>
    <mergeCell ref="L8:L11"/>
    <mergeCell ref="M8:M11"/>
    <mergeCell ref="A1:M1"/>
    <mergeCell ref="A2:M2"/>
    <mergeCell ref="A3:M3"/>
    <mergeCell ref="J5:J6"/>
    <mergeCell ref="L5:L6"/>
    <mergeCell ref="M5:M6"/>
    <mergeCell ref="F5:I5"/>
    <mergeCell ref="A5:A6"/>
    <mergeCell ref="B5:B6"/>
    <mergeCell ref="C5:C6"/>
    <mergeCell ref="D5:D6"/>
    <mergeCell ref="B8:B10"/>
    <mergeCell ref="A8:A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view="pageBreakPreview" topLeftCell="A4" zoomScale="96" zoomScaleNormal="100" zoomScaleSheetLayoutView="96" workbookViewId="0">
      <selection activeCell="G8" sqref="G8"/>
    </sheetView>
  </sheetViews>
  <sheetFormatPr defaultRowHeight="14.5" x14ac:dyDescent="0.35"/>
  <cols>
    <col min="1" max="1" width="4.26953125" customWidth="1"/>
    <col min="2" max="2" width="27.08984375" customWidth="1"/>
    <col min="3" max="7" width="19.7265625" customWidth="1"/>
    <col min="8" max="8" width="6" customWidth="1"/>
    <col min="9" max="9" width="18.1796875" customWidth="1"/>
    <col min="10" max="10" width="17.453125" customWidth="1"/>
    <col min="11" max="11" width="6.1796875" customWidth="1"/>
    <col min="12" max="12" width="17.81640625" customWidth="1"/>
    <col min="13" max="13" width="16" customWidth="1"/>
    <col min="14" max="14" width="6.81640625" customWidth="1"/>
    <col min="15" max="15" width="18.1796875" customWidth="1"/>
    <col min="16" max="16" width="9.453125" customWidth="1"/>
    <col min="17" max="17" width="8.26953125" customWidth="1"/>
    <col min="18" max="18" width="14.1796875" customWidth="1"/>
  </cols>
  <sheetData>
    <row r="1" spans="1:7" x14ac:dyDescent="0.35">
      <c r="A1" s="17" t="s">
        <v>78</v>
      </c>
    </row>
    <row r="2" spans="1:7" ht="15.5" x14ac:dyDescent="0.35">
      <c r="A2" s="205" t="s">
        <v>44</v>
      </c>
      <c r="B2" s="205"/>
      <c r="C2" s="205"/>
      <c r="D2" s="205"/>
      <c r="E2" s="205"/>
      <c r="F2" s="205"/>
      <c r="G2" s="205"/>
    </row>
    <row r="3" spans="1:7" ht="15.5" x14ac:dyDescent="0.35">
      <c r="A3" s="205" t="s">
        <v>73</v>
      </c>
      <c r="B3" s="205"/>
      <c r="C3" s="205"/>
      <c r="D3" s="205"/>
      <c r="E3" s="205"/>
      <c r="F3" s="205"/>
      <c r="G3" s="205"/>
    </row>
    <row r="4" spans="1:7" ht="15.5" x14ac:dyDescent="0.35">
      <c r="A4" s="205" t="s">
        <v>81</v>
      </c>
      <c r="B4" s="205"/>
      <c r="C4" s="205"/>
      <c r="D4" s="205"/>
      <c r="E4" s="205"/>
      <c r="F4" s="205"/>
      <c r="G4" s="205"/>
    </row>
    <row r="5" spans="1:7" ht="15" thickBot="1" x14ac:dyDescent="0.4"/>
    <row r="6" spans="1:7" ht="22.5" customHeight="1" x14ac:dyDescent="0.35">
      <c r="A6" s="210" t="s">
        <v>3</v>
      </c>
      <c r="B6" s="224" t="s">
        <v>37</v>
      </c>
      <c r="C6" s="225" t="s">
        <v>32</v>
      </c>
      <c r="D6" s="206"/>
      <c r="E6" s="206"/>
      <c r="F6" s="206"/>
      <c r="G6" s="226"/>
    </row>
    <row r="7" spans="1:7" ht="22.5" customHeight="1" thickBot="1" x14ac:dyDescent="0.4">
      <c r="A7" s="211"/>
      <c r="B7" s="212"/>
      <c r="C7" s="101">
        <v>2022</v>
      </c>
      <c r="D7" s="102">
        <v>2023</v>
      </c>
      <c r="E7" s="102">
        <v>2024</v>
      </c>
      <c r="F7" s="102">
        <v>2025</v>
      </c>
      <c r="G7" s="103">
        <v>2026</v>
      </c>
    </row>
    <row r="8" spans="1:7" ht="45" customHeight="1" x14ac:dyDescent="0.35">
      <c r="A8" s="104">
        <v>1</v>
      </c>
      <c r="B8" s="54" t="s">
        <v>83</v>
      </c>
      <c r="C8" s="105">
        <v>0.95</v>
      </c>
      <c r="D8" s="105">
        <v>0.95</v>
      </c>
      <c r="E8" s="105">
        <v>0.95</v>
      </c>
      <c r="F8" s="105">
        <v>0.95</v>
      </c>
      <c r="G8" s="105">
        <v>1</v>
      </c>
    </row>
    <row r="9" spans="1:7" ht="55.5" customHeight="1" x14ac:dyDescent="0.35">
      <c r="A9" s="106">
        <v>2</v>
      </c>
      <c r="B9" s="54" t="s">
        <v>84</v>
      </c>
      <c r="C9" s="107" t="str">
        <f>'rencana aksi'!E9</f>
        <v>Ada</v>
      </c>
      <c r="D9" s="108" t="str">
        <f>C9</f>
        <v>Ada</v>
      </c>
      <c r="E9" s="108" t="str">
        <f>C9</f>
        <v>Ada</v>
      </c>
      <c r="F9" s="108" t="str">
        <f>C9</f>
        <v>Ada</v>
      </c>
      <c r="G9" s="108" t="str">
        <f>C9</f>
        <v>Ada</v>
      </c>
    </row>
    <row r="10" spans="1:7" ht="108" customHeight="1" x14ac:dyDescent="0.35">
      <c r="A10" s="106">
        <v>3</v>
      </c>
      <c r="B10" s="54" t="s">
        <v>85</v>
      </c>
      <c r="C10" s="105" t="str">
        <f>'rencana aksi'!E10</f>
        <v>Ada</v>
      </c>
      <c r="D10" s="105" t="str">
        <f>C10</f>
        <v>Ada</v>
      </c>
      <c r="E10" s="105" t="str">
        <f>C10</f>
        <v>Ada</v>
      </c>
      <c r="F10" s="105" t="str">
        <f>C10</f>
        <v>Ada</v>
      </c>
      <c r="G10" s="105" t="str">
        <f>C10</f>
        <v>Ada</v>
      </c>
    </row>
    <row r="11" spans="1:7" ht="87" customHeight="1" x14ac:dyDescent="0.35">
      <c r="A11" s="106">
        <v>4</v>
      </c>
      <c r="B11" s="54" t="s">
        <v>86</v>
      </c>
      <c r="C11" s="105" t="str">
        <f>'rencana aksi'!E11</f>
        <v>Ada</v>
      </c>
      <c r="D11" s="105" t="str">
        <f>C11</f>
        <v>Ada</v>
      </c>
      <c r="E11" s="105" t="str">
        <f>C11</f>
        <v>Ada</v>
      </c>
      <c r="F11" s="105" t="str">
        <f>C11</f>
        <v>Ada</v>
      </c>
      <c r="G11" s="105" t="str">
        <f>C11</f>
        <v>Ada</v>
      </c>
    </row>
    <row r="12" spans="1:7" ht="42" customHeight="1" x14ac:dyDescent="0.35">
      <c r="A12" s="106"/>
      <c r="B12" s="109"/>
      <c r="C12" s="105"/>
      <c r="D12" s="105"/>
      <c r="E12" s="105"/>
      <c r="F12" s="105"/>
      <c r="G12" s="105"/>
    </row>
    <row r="13" spans="1:7" ht="15" x14ac:dyDescent="0.35">
      <c r="B13" s="52" t="s">
        <v>75</v>
      </c>
      <c r="D13" s="20"/>
      <c r="E13" s="20"/>
    </row>
    <row r="14" spans="1:7" ht="17.25" customHeight="1" x14ac:dyDescent="0.35">
      <c r="B14" s="3"/>
      <c r="D14" s="20"/>
      <c r="E14" s="199" t="str">
        <f>'RKT 2023'!D17</f>
        <v>Dumai,      Januari 2023</v>
      </c>
      <c r="F14" s="199"/>
    </row>
    <row r="15" spans="1:7" ht="15" x14ac:dyDescent="0.35">
      <c r="B15" s="3"/>
      <c r="D15" s="20"/>
      <c r="E15" s="20"/>
      <c r="F15" s="20"/>
    </row>
    <row r="16" spans="1:7" ht="15" customHeight="1" x14ac:dyDescent="0.35">
      <c r="E16" s="200" t="s">
        <v>90</v>
      </c>
      <c r="F16" s="200"/>
      <c r="G16" s="30"/>
    </row>
    <row r="17" spans="5:7" ht="15" x14ac:dyDescent="0.35">
      <c r="G17" s="18"/>
    </row>
    <row r="18" spans="5:7" ht="15" x14ac:dyDescent="0.35">
      <c r="G18" s="18"/>
    </row>
    <row r="19" spans="5:7" ht="15" x14ac:dyDescent="0.35">
      <c r="G19" s="18"/>
    </row>
    <row r="20" spans="5:7" ht="15" customHeight="1" x14ac:dyDescent="0.35">
      <c r="G20" s="16"/>
    </row>
    <row r="21" spans="5:7" ht="15" customHeight="1" x14ac:dyDescent="0.35">
      <c r="E21" s="201" t="s">
        <v>91</v>
      </c>
      <c r="F21" s="201"/>
      <c r="G21" s="56"/>
    </row>
    <row r="22" spans="5:7" x14ac:dyDescent="0.35">
      <c r="E22" s="196" t="s">
        <v>92</v>
      </c>
      <c r="F22" s="196"/>
      <c r="G22" s="57"/>
    </row>
  </sheetData>
  <mergeCells count="10">
    <mergeCell ref="E22:F22"/>
    <mergeCell ref="E21:F21"/>
    <mergeCell ref="A2:G2"/>
    <mergeCell ref="A4:G4"/>
    <mergeCell ref="A6:A7"/>
    <mergeCell ref="B6:B7"/>
    <mergeCell ref="C6:G6"/>
    <mergeCell ref="E14:F14"/>
    <mergeCell ref="A3:G3"/>
    <mergeCell ref="E16:F16"/>
  </mergeCells>
  <printOptions horizontalCentered="1"/>
  <pageMargins left="0.70866141732283505" right="0.45866141700000002" top="0.74803149606299202" bottom="0.74803149606299202" header="0.31496062992126" footer="0.31496062992126"/>
  <pageSetup paperSize="9" scale="9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"/>
  <sheetViews>
    <sheetView view="pageBreakPreview" topLeftCell="A12" zoomScale="80" zoomScaleSheetLayoutView="80" workbookViewId="0">
      <selection activeCell="B12" sqref="B12:B15"/>
    </sheetView>
  </sheetViews>
  <sheetFormatPr defaultRowHeight="14.5" x14ac:dyDescent="0.35"/>
  <cols>
    <col min="1" max="1" width="4.54296875" customWidth="1"/>
    <col min="2" max="2" width="31" customWidth="1"/>
    <col min="3" max="3" width="24.1796875" customWidth="1"/>
    <col min="4" max="4" width="11.6328125" style="2" customWidth="1"/>
    <col min="5" max="5" width="17.81640625" customWidth="1"/>
    <col min="6" max="7" width="17.453125" customWidth="1"/>
    <col min="8" max="8" width="8.81640625" customWidth="1"/>
    <col min="9" max="10" width="17" customWidth="1"/>
    <col min="12" max="13" width="17" customWidth="1"/>
    <col min="15" max="15" width="16.7265625" customWidth="1"/>
    <col min="16" max="16" width="17.1796875" customWidth="1"/>
    <col min="17" max="17" width="8" customWidth="1"/>
    <col min="18" max="18" width="12.54296875" customWidth="1"/>
  </cols>
  <sheetData>
    <row r="1" spans="1:19" x14ac:dyDescent="0.35">
      <c r="A1" s="29"/>
      <c r="B1" s="29"/>
      <c r="C1" s="29"/>
      <c r="D1" s="37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s="38" customFormat="1" ht="15.5" x14ac:dyDescent="0.35">
      <c r="A2" s="205" t="s">
        <v>79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9" s="38" customFormat="1" ht="15.5" x14ac:dyDescent="0.35">
      <c r="A3" s="205" t="s">
        <v>98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1:19" s="38" customFormat="1" ht="15.5" x14ac:dyDescent="0.35">
      <c r="A4" s="205" t="s">
        <v>81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</row>
    <row r="5" spans="1:19" x14ac:dyDescent="0.35">
      <c r="A5" s="29"/>
      <c r="B5" s="29"/>
      <c r="C5" s="29"/>
      <c r="D5" s="3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9" ht="19.5" customHeight="1" x14ac:dyDescent="0.35">
      <c r="A6" s="227" t="s">
        <v>47</v>
      </c>
      <c r="B6" s="227" t="s">
        <v>36</v>
      </c>
      <c r="C6" s="234" t="s">
        <v>67</v>
      </c>
      <c r="D6" s="227" t="s">
        <v>1</v>
      </c>
      <c r="E6" s="227" t="s">
        <v>2</v>
      </c>
      <c r="F6" s="228" t="s">
        <v>48</v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30"/>
      <c r="R6" s="238" t="s">
        <v>76</v>
      </c>
      <c r="S6" s="227" t="s">
        <v>54</v>
      </c>
    </row>
    <row r="7" spans="1:19" ht="19.5" customHeight="1" x14ac:dyDescent="0.35">
      <c r="A7" s="227"/>
      <c r="B7" s="227"/>
      <c r="C7" s="235"/>
      <c r="D7" s="227"/>
      <c r="E7" s="227"/>
      <c r="F7" s="231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3"/>
      <c r="R7" s="238"/>
      <c r="S7" s="227"/>
    </row>
    <row r="8" spans="1:19" ht="19.5" customHeight="1" x14ac:dyDescent="0.35">
      <c r="A8" s="227"/>
      <c r="B8" s="227"/>
      <c r="C8" s="236" t="s">
        <v>69</v>
      </c>
      <c r="D8" s="227"/>
      <c r="E8" s="227"/>
      <c r="F8" s="227" t="s">
        <v>49</v>
      </c>
      <c r="G8" s="227"/>
      <c r="H8" s="227"/>
      <c r="I8" s="227" t="s">
        <v>50</v>
      </c>
      <c r="J8" s="227"/>
      <c r="K8" s="227"/>
      <c r="L8" s="227" t="s">
        <v>51</v>
      </c>
      <c r="M8" s="227"/>
      <c r="N8" s="227"/>
      <c r="O8" s="227" t="s">
        <v>52</v>
      </c>
      <c r="P8" s="227"/>
      <c r="Q8" s="227"/>
      <c r="R8" s="238"/>
      <c r="S8" s="227"/>
    </row>
    <row r="9" spans="1:19" ht="19.5" customHeight="1" x14ac:dyDescent="0.35">
      <c r="A9" s="227"/>
      <c r="B9" s="227"/>
      <c r="C9" s="237"/>
      <c r="D9" s="227"/>
      <c r="E9" s="227"/>
      <c r="F9" s="100" t="s">
        <v>32</v>
      </c>
      <c r="G9" s="100" t="s">
        <v>53</v>
      </c>
      <c r="H9" s="100" t="s">
        <v>54</v>
      </c>
      <c r="I9" s="100" t="s">
        <v>32</v>
      </c>
      <c r="J9" s="100" t="s">
        <v>53</v>
      </c>
      <c r="K9" s="100" t="s">
        <v>54</v>
      </c>
      <c r="L9" s="100" t="s">
        <v>32</v>
      </c>
      <c r="M9" s="100" t="s">
        <v>53</v>
      </c>
      <c r="N9" s="100" t="s">
        <v>54</v>
      </c>
      <c r="O9" s="100" t="s">
        <v>32</v>
      </c>
      <c r="P9" s="100" t="s">
        <v>53</v>
      </c>
      <c r="Q9" s="100" t="s">
        <v>54</v>
      </c>
      <c r="R9" s="238"/>
      <c r="S9" s="227"/>
    </row>
    <row r="10" spans="1:19" x14ac:dyDescent="0.35">
      <c r="A10" s="39" t="s">
        <v>4</v>
      </c>
      <c r="B10" s="39" t="s">
        <v>5</v>
      </c>
      <c r="C10" s="39"/>
      <c r="D10" s="40" t="s">
        <v>6</v>
      </c>
      <c r="E10" s="39">
        <v>2023</v>
      </c>
      <c r="F10" s="39" t="s">
        <v>8</v>
      </c>
      <c r="G10" s="39" t="s">
        <v>55</v>
      </c>
      <c r="H10" s="39" t="s">
        <v>56</v>
      </c>
      <c r="I10" s="39" t="s">
        <v>57</v>
      </c>
      <c r="J10" s="39" t="s">
        <v>58</v>
      </c>
      <c r="K10" s="39" t="s">
        <v>59</v>
      </c>
      <c r="L10" s="39" t="s">
        <v>60</v>
      </c>
      <c r="M10" s="39" t="s">
        <v>61</v>
      </c>
      <c r="N10" s="39" t="s">
        <v>62</v>
      </c>
      <c r="O10" s="39" t="s">
        <v>63</v>
      </c>
      <c r="P10" s="39" t="s">
        <v>64</v>
      </c>
      <c r="Q10" s="39" t="s">
        <v>65</v>
      </c>
      <c r="R10" s="47" t="s">
        <v>66</v>
      </c>
      <c r="S10" s="39" t="s">
        <v>70</v>
      </c>
    </row>
    <row r="11" spans="1:19" x14ac:dyDescent="0.35">
      <c r="A11" s="44"/>
      <c r="B11" s="44"/>
      <c r="C11" s="44"/>
      <c r="D11" s="45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8"/>
      <c r="S11" s="48"/>
    </row>
    <row r="12" spans="1:19" ht="51" customHeight="1" x14ac:dyDescent="0.35">
      <c r="A12" s="242">
        <v>1</v>
      </c>
      <c r="B12" s="247" t="s">
        <v>82</v>
      </c>
      <c r="C12" s="54" t="s">
        <v>83</v>
      </c>
      <c r="D12" s="58" t="s">
        <v>72</v>
      </c>
      <c r="E12" s="68">
        <f>'PK 2023'!H11</f>
        <v>0.95</v>
      </c>
      <c r="F12" s="59">
        <f>'rencana aksi'!F8</f>
        <v>25</v>
      </c>
      <c r="G12" s="59"/>
      <c r="H12" s="59">
        <f>G12/F12*100</f>
        <v>0</v>
      </c>
      <c r="I12" s="59">
        <f>'rencana aksi'!G8</f>
        <v>50</v>
      </c>
      <c r="J12" s="59"/>
      <c r="K12" s="59">
        <f>J12/I12*100</f>
        <v>0</v>
      </c>
      <c r="L12" s="59">
        <f>'rencana aksi'!H8</f>
        <v>75</v>
      </c>
      <c r="M12" s="59"/>
      <c r="N12" s="59">
        <f>M12/L12*100</f>
        <v>0</v>
      </c>
      <c r="O12" s="59">
        <f>'rencana aksi'!I8</f>
        <v>95</v>
      </c>
      <c r="P12" s="59"/>
      <c r="Q12" s="60">
        <f>P12/O12*100</f>
        <v>0</v>
      </c>
      <c r="R12" s="59"/>
      <c r="S12" s="61">
        <f>R12/F12*100</f>
        <v>0</v>
      </c>
    </row>
    <row r="13" spans="1:19" ht="51" customHeight="1" x14ac:dyDescent="0.35">
      <c r="A13" s="244"/>
      <c r="B13" s="248"/>
      <c r="C13" s="54" t="s">
        <v>84</v>
      </c>
      <c r="D13" s="67" t="s">
        <v>87</v>
      </c>
      <c r="E13" s="62" t="str">
        <f>'PK 2023'!H12</f>
        <v>Ada</v>
      </c>
      <c r="F13" s="59" t="str">
        <f>'rencana aksi'!F9</f>
        <v>Ada</v>
      </c>
      <c r="G13" s="59"/>
      <c r="H13" s="59" t="e">
        <f>G13/F13*100</f>
        <v>#VALUE!</v>
      </c>
      <c r="I13" s="59" t="str">
        <f>'rencana aksi'!G9</f>
        <v>Ada</v>
      </c>
      <c r="J13" s="59"/>
      <c r="K13" s="59" t="e">
        <f t="shared" ref="K13:K15" si="0">J13/I13*100</f>
        <v>#VALUE!</v>
      </c>
      <c r="L13" s="59" t="str">
        <f>'rencana aksi'!H9</f>
        <v>Ada</v>
      </c>
      <c r="M13" s="59"/>
      <c r="N13" s="59" t="e">
        <f>M13/L13*100</f>
        <v>#VALUE!</v>
      </c>
      <c r="O13" s="59" t="str">
        <f>'rencana aksi'!I9</f>
        <v>Ada</v>
      </c>
      <c r="P13" s="59"/>
      <c r="Q13" s="60" t="e">
        <f>P13/O13*100</f>
        <v>#VALUE!</v>
      </c>
      <c r="R13" s="59"/>
      <c r="S13" s="61" t="e">
        <f t="shared" ref="S13:S15" si="1">R13/F13*100</f>
        <v>#VALUE!</v>
      </c>
    </row>
    <row r="14" spans="1:19" ht="132" customHeight="1" x14ac:dyDescent="0.35">
      <c r="A14" s="242"/>
      <c r="B14" s="248"/>
      <c r="C14" s="54" t="s">
        <v>85</v>
      </c>
      <c r="D14" s="67" t="s">
        <v>87</v>
      </c>
      <c r="E14" s="62" t="str">
        <f>'PK 2023'!H13</f>
        <v>Ada</v>
      </c>
      <c r="F14" s="63" t="str">
        <f>'rencana aksi'!F11</f>
        <v>Ada</v>
      </c>
      <c r="G14" s="63"/>
      <c r="H14" s="59" t="e">
        <f t="shared" ref="H14:H15" si="2">G14/F14*100</f>
        <v>#VALUE!</v>
      </c>
      <c r="I14" s="63" t="str">
        <f>'rencana aksi'!G11</f>
        <v>Ada</v>
      </c>
      <c r="J14" s="63"/>
      <c r="K14" s="59" t="e">
        <f t="shared" si="0"/>
        <v>#VALUE!</v>
      </c>
      <c r="L14" s="63" t="str">
        <f>'rencana aksi'!H11</f>
        <v>Ada</v>
      </c>
      <c r="M14" s="63"/>
      <c r="N14" s="59" t="e">
        <f>M14/L14*100</f>
        <v>#VALUE!</v>
      </c>
      <c r="O14" s="63" t="str">
        <f>'rencana aksi'!I11</f>
        <v>Ada</v>
      </c>
      <c r="P14" s="59"/>
      <c r="Q14" s="63" t="e">
        <f>P14/O14*100</f>
        <v>#VALUE!</v>
      </c>
      <c r="R14" s="59"/>
      <c r="S14" s="61" t="e">
        <f t="shared" si="1"/>
        <v>#VALUE!</v>
      </c>
    </row>
    <row r="15" spans="1:19" ht="100" customHeight="1" x14ac:dyDescent="0.35">
      <c r="A15" s="243"/>
      <c r="B15" s="248"/>
      <c r="C15" s="54" t="s">
        <v>86</v>
      </c>
      <c r="D15" s="67" t="s">
        <v>87</v>
      </c>
      <c r="E15" s="62" t="str">
        <f>'PK 2023'!H14</f>
        <v>Ada</v>
      </c>
      <c r="F15" s="62" t="str">
        <f>E15</f>
        <v>Ada</v>
      </c>
      <c r="G15" s="59"/>
      <c r="H15" s="59" t="e">
        <f t="shared" si="2"/>
        <v>#VALUE!</v>
      </c>
      <c r="I15" s="64" t="str">
        <f>'rencana aksi'!G11</f>
        <v>Ada</v>
      </c>
      <c r="J15" s="59"/>
      <c r="K15" s="59" t="e">
        <f t="shared" si="0"/>
        <v>#VALUE!</v>
      </c>
      <c r="L15" s="64" t="str">
        <f>'rencana aksi'!H11</f>
        <v>Ada</v>
      </c>
      <c r="M15" s="59"/>
      <c r="N15" s="59" t="e">
        <f t="shared" ref="N15" si="3">M15/L15*100</f>
        <v>#VALUE!</v>
      </c>
      <c r="O15" s="64" t="str">
        <f>'rencana aksi'!I11</f>
        <v>Ada</v>
      </c>
      <c r="P15" s="59"/>
      <c r="Q15" s="63" t="e">
        <f t="shared" ref="Q15" si="4">P15/O15*100</f>
        <v>#VALUE!</v>
      </c>
      <c r="R15" s="59"/>
      <c r="S15" s="61" t="e">
        <f t="shared" si="1"/>
        <v>#VALUE!</v>
      </c>
    </row>
    <row r="16" spans="1:19" ht="47.25" customHeight="1" x14ac:dyDescent="0.35">
      <c r="A16" s="244"/>
      <c r="B16" s="73"/>
      <c r="C16" s="86"/>
      <c r="D16" s="65"/>
      <c r="E16" s="62"/>
      <c r="F16" s="63"/>
      <c r="G16" s="66"/>
      <c r="H16" s="59"/>
      <c r="I16" s="63"/>
      <c r="J16" s="59"/>
      <c r="K16" s="59"/>
      <c r="L16" s="63"/>
      <c r="M16" s="59"/>
      <c r="N16" s="59"/>
      <c r="O16" s="63"/>
      <c r="P16" s="59"/>
      <c r="Q16" s="63"/>
      <c r="R16" s="59"/>
      <c r="S16" s="61"/>
    </row>
    <row r="17" spans="1:19" x14ac:dyDescent="0.35">
      <c r="A17" s="29"/>
      <c r="B17" s="87"/>
      <c r="C17" s="87"/>
      <c r="D17" s="88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19" x14ac:dyDescent="0.35">
      <c r="A18" s="29"/>
      <c r="B18" s="87"/>
      <c r="C18" s="87"/>
      <c r="D18" s="88"/>
      <c r="E18" s="87"/>
      <c r="F18" s="89"/>
      <c r="G18" s="90"/>
      <c r="H18" s="87"/>
      <c r="I18" s="87"/>
      <c r="J18" s="87"/>
      <c r="K18" s="87"/>
      <c r="L18" s="87"/>
      <c r="M18" s="239" t="str">
        <f>'PK 2023'!F23</f>
        <v>Dumai,      Januari 2023</v>
      </c>
      <c r="N18" s="239"/>
      <c r="O18" s="239"/>
      <c r="P18" s="87"/>
      <c r="Q18" s="87"/>
      <c r="R18" s="87"/>
      <c r="S18" s="87"/>
    </row>
    <row r="19" spans="1:19" ht="15" customHeight="1" x14ac:dyDescent="0.35">
      <c r="A19" s="29"/>
      <c r="B19" s="87"/>
      <c r="C19" s="87"/>
      <c r="D19" s="88"/>
      <c r="E19" s="87"/>
      <c r="F19" s="87"/>
      <c r="G19" s="87"/>
      <c r="H19" s="87"/>
      <c r="I19" s="87"/>
      <c r="J19" s="87"/>
      <c r="K19" s="87"/>
      <c r="L19" s="87"/>
      <c r="M19" s="91"/>
      <c r="N19" s="92"/>
      <c r="O19" s="93"/>
      <c r="P19" s="93"/>
      <c r="Q19" s="93"/>
      <c r="R19" s="87"/>
      <c r="S19" s="87"/>
    </row>
    <row r="20" spans="1:19" x14ac:dyDescent="0.35">
      <c r="A20" s="29"/>
      <c r="B20" s="87"/>
      <c r="C20" s="87"/>
      <c r="D20" s="88"/>
      <c r="E20" s="87"/>
      <c r="F20" s="87"/>
      <c r="G20" s="87"/>
      <c r="H20" s="87"/>
      <c r="I20" s="87"/>
      <c r="J20" s="87"/>
      <c r="K20" s="87"/>
      <c r="L20" s="87"/>
      <c r="M20" s="240" t="s">
        <v>13</v>
      </c>
      <c r="N20" s="240"/>
      <c r="O20" s="240"/>
      <c r="P20" s="94"/>
      <c r="Q20" s="95"/>
      <c r="R20" s="87"/>
      <c r="S20" s="87"/>
    </row>
    <row r="21" spans="1:19" x14ac:dyDescent="0.35">
      <c r="A21" s="29"/>
      <c r="B21" s="87"/>
      <c r="C21" s="87"/>
      <c r="D21" s="88"/>
      <c r="E21" s="87"/>
      <c r="F21" s="87"/>
      <c r="G21" s="87"/>
      <c r="H21" s="87"/>
      <c r="I21" s="87"/>
      <c r="J21" s="87"/>
      <c r="K21" s="87"/>
      <c r="L21" s="87"/>
      <c r="M21" s="245" t="s">
        <v>90</v>
      </c>
      <c r="N21" s="245"/>
      <c r="O21" s="245"/>
      <c r="P21" s="94"/>
      <c r="Q21" s="95"/>
      <c r="R21" s="87"/>
      <c r="S21" s="87"/>
    </row>
    <row r="22" spans="1:19" x14ac:dyDescent="0.35">
      <c r="A22" s="29"/>
      <c r="B22" s="87"/>
      <c r="C22" s="87"/>
      <c r="D22" s="88"/>
      <c r="E22" s="87"/>
      <c r="F22" s="87"/>
      <c r="G22" s="87"/>
      <c r="H22" s="87"/>
      <c r="I22" s="87"/>
      <c r="J22" s="87"/>
      <c r="K22" s="87"/>
      <c r="L22" s="87"/>
      <c r="M22" s="91"/>
      <c r="N22" s="94"/>
      <c r="O22" s="87"/>
      <c r="P22" s="94"/>
      <c r="Q22" s="95"/>
      <c r="R22" s="87"/>
      <c r="S22" s="87"/>
    </row>
    <row r="23" spans="1:19" ht="15" customHeight="1" x14ac:dyDescent="0.35">
      <c r="A23" s="29"/>
      <c r="B23" s="87"/>
      <c r="C23" s="87"/>
      <c r="D23" s="88"/>
      <c r="E23" s="87"/>
      <c r="F23" s="87"/>
      <c r="G23" s="87"/>
      <c r="H23" s="87"/>
      <c r="I23" s="87"/>
      <c r="J23" s="87"/>
      <c r="K23" s="87"/>
      <c r="L23" s="87"/>
      <c r="M23" s="91"/>
      <c r="N23" s="94"/>
      <c r="O23" s="87"/>
      <c r="P23" s="93"/>
      <c r="Q23" s="95"/>
      <c r="R23" s="87"/>
      <c r="S23" s="87"/>
    </row>
    <row r="24" spans="1:19" ht="18.75" customHeight="1" x14ac:dyDescent="0.35">
      <c r="A24" s="29"/>
      <c r="B24" s="87"/>
      <c r="C24" s="87"/>
      <c r="D24" s="88"/>
      <c r="E24" s="87"/>
      <c r="F24" s="87"/>
      <c r="G24" s="87"/>
      <c r="H24" s="87"/>
      <c r="I24" s="87"/>
      <c r="J24" s="87"/>
      <c r="K24" s="87"/>
      <c r="L24" s="87"/>
      <c r="M24" s="91"/>
      <c r="N24" s="94"/>
      <c r="O24" s="96"/>
      <c r="P24" s="96"/>
      <c r="Q24" s="96"/>
      <c r="R24" s="87"/>
      <c r="S24" s="87"/>
    </row>
    <row r="25" spans="1:19" ht="18.75" customHeight="1" x14ac:dyDescent="0.35">
      <c r="A25" s="29"/>
      <c r="B25" s="87"/>
      <c r="C25" s="87"/>
      <c r="D25" s="88"/>
      <c r="E25" s="87"/>
      <c r="F25" s="87"/>
      <c r="G25" s="87"/>
      <c r="H25" s="87"/>
      <c r="I25" s="87"/>
      <c r="J25" s="87"/>
      <c r="K25" s="87"/>
      <c r="L25" s="87"/>
      <c r="M25" s="91"/>
      <c r="N25" s="93"/>
      <c r="O25" s="97"/>
      <c r="P25" s="97"/>
      <c r="Q25" s="97"/>
      <c r="R25" s="87"/>
      <c r="S25" s="87"/>
    </row>
    <row r="26" spans="1:19" x14ac:dyDescent="0.35">
      <c r="B26" s="87"/>
      <c r="C26" s="87"/>
      <c r="D26" s="88"/>
      <c r="E26" s="87"/>
      <c r="F26" s="87"/>
      <c r="G26" s="87"/>
      <c r="H26" s="87"/>
      <c r="I26" s="87"/>
      <c r="J26" s="87"/>
      <c r="K26" s="87"/>
      <c r="L26" s="87"/>
      <c r="M26" s="246" t="s">
        <v>91</v>
      </c>
      <c r="N26" s="246"/>
      <c r="O26" s="246"/>
      <c r="P26" s="98"/>
      <c r="Q26" s="98"/>
      <c r="R26" s="87"/>
      <c r="S26" s="87"/>
    </row>
    <row r="27" spans="1:19" x14ac:dyDescent="0.35">
      <c r="B27" s="87"/>
      <c r="C27" s="87"/>
      <c r="D27" s="88"/>
      <c r="E27" s="87"/>
      <c r="F27" s="87"/>
      <c r="G27" s="87"/>
      <c r="H27" s="87"/>
      <c r="I27" s="87"/>
      <c r="J27" s="87"/>
      <c r="K27" s="87"/>
      <c r="L27" s="87"/>
      <c r="M27" s="241" t="s">
        <v>92</v>
      </c>
      <c r="N27" s="241"/>
      <c r="O27" s="241"/>
      <c r="P27" s="87"/>
      <c r="Q27" s="87"/>
      <c r="R27" s="87"/>
      <c r="S27" s="87"/>
    </row>
    <row r="28" spans="1:19" x14ac:dyDescent="0.35">
      <c r="J28" s="42"/>
    </row>
    <row r="29" spans="1:19" x14ac:dyDescent="0.35">
      <c r="J29" s="41"/>
    </row>
    <row r="31" spans="1:19" x14ac:dyDescent="0.35">
      <c r="J31" s="41"/>
    </row>
    <row r="32" spans="1:19" x14ac:dyDescent="0.35">
      <c r="J32" s="43"/>
    </row>
  </sheetData>
  <mergeCells count="24">
    <mergeCell ref="M27:O27"/>
    <mergeCell ref="A14:A16"/>
    <mergeCell ref="A12:A13"/>
    <mergeCell ref="M21:O21"/>
    <mergeCell ref="M26:O26"/>
    <mergeCell ref="B12:B15"/>
    <mergeCell ref="R6:R9"/>
    <mergeCell ref="S6:S9"/>
    <mergeCell ref="O8:Q8"/>
    <mergeCell ref="M18:O18"/>
    <mergeCell ref="M20:O20"/>
    <mergeCell ref="A2:Q2"/>
    <mergeCell ref="A3:Q3"/>
    <mergeCell ref="A4:Q4"/>
    <mergeCell ref="A6:A9"/>
    <mergeCell ref="B6:B9"/>
    <mergeCell ref="D6:D9"/>
    <mergeCell ref="E6:E9"/>
    <mergeCell ref="F6:Q7"/>
    <mergeCell ref="C6:C7"/>
    <mergeCell ref="C8:C9"/>
    <mergeCell ref="F8:H8"/>
    <mergeCell ref="I8:K8"/>
    <mergeCell ref="L8:N8"/>
  </mergeCells>
  <pageMargins left="0.35" right="0.3" top="0.74803149606299202" bottom="0.74803149606299202" header="0.31496062992126" footer="0.31496062992126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"/>
  <sheetViews>
    <sheetView view="pageBreakPreview" topLeftCell="A7" zoomScale="80" zoomScaleSheetLayoutView="80" workbookViewId="0">
      <selection activeCell="T12" sqref="T12"/>
    </sheetView>
  </sheetViews>
  <sheetFormatPr defaultRowHeight="14.5" x14ac:dyDescent="0.35"/>
  <cols>
    <col min="1" max="1" width="4.54296875" customWidth="1"/>
    <col min="2" max="2" width="20.6328125" customWidth="1"/>
    <col min="3" max="3" width="24.1796875" customWidth="1"/>
    <col min="4" max="4" width="10.7265625" style="2" customWidth="1"/>
    <col min="5" max="7" width="13" customWidth="1"/>
    <col min="8" max="8" width="8.81640625" customWidth="1"/>
    <col min="9" max="10" width="13" customWidth="1"/>
    <col min="11" max="11" width="9.08984375" bestFit="1" customWidth="1"/>
    <col min="12" max="13" width="13" customWidth="1"/>
    <col min="14" max="14" width="9.08984375" bestFit="1" customWidth="1"/>
    <col min="15" max="16" width="13" customWidth="1"/>
    <col min="17" max="17" width="8" customWidth="1"/>
    <col min="18" max="18" width="10.81640625" customWidth="1"/>
    <col min="19" max="19" width="11.08984375" bestFit="1" customWidth="1"/>
  </cols>
  <sheetData>
    <row r="1" spans="1:19" x14ac:dyDescent="0.35">
      <c r="A1" s="29"/>
      <c r="B1" s="29"/>
      <c r="C1" s="29"/>
      <c r="D1" s="37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s="38" customFormat="1" ht="15.5" x14ac:dyDescent="0.35">
      <c r="A2" s="249" t="s">
        <v>80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</row>
    <row r="3" spans="1:19" s="38" customFormat="1" ht="15.5" x14ac:dyDescent="0.35">
      <c r="A3" s="249" t="s">
        <v>74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19" s="38" customFormat="1" ht="15.5" x14ac:dyDescent="0.35">
      <c r="A4" s="249" t="s">
        <v>81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9" x14ac:dyDescent="0.35">
      <c r="A5" s="29"/>
      <c r="B5" s="29"/>
      <c r="C5" s="29"/>
      <c r="D5" s="3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9" ht="19.5" customHeight="1" x14ac:dyDescent="0.35">
      <c r="A6" s="250" t="s">
        <v>47</v>
      </c>
      <c r="B6" s="250" t="s">
        <v>36</v>
      </c>
      <c r="C6" s="251" t="s">
        <v>67</v>
      </c>
      <c r="D6" s="250" t="s">
        <v>1</v>
      </c>
      <c r="E6" s="250" t="s">
        <v>2</v>
      </c>
      <c r="F6" s="253" t="s">
        <v>48</v>
      </c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5"/>
      <c r="R6" s="191" t="s">
        <v>76</v>
      </c>
      <c r="S6" s="250" t="s">
        <v>54</v>
      </c>
    </row>
    <row r="7" spans="1:19" ht="9" customHeight="1" x14ac:dyDescent="0.35">
      <c r="A7" s="250"/>
      <c r="B7" s="250"/>
      <c r="C7" s="252"/>
      <c r="D7" s="250"/>
      <c r="E7" s="250"/>
      <c r="F7" s="256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8"/>
      <c r="R7" s="191"/>
      <c r="S7" s="250"/>
    </row>
    <row r="8" spans="1:19" ht="14.5" customHeight="1" x14ac:dyDescent="0.35">
      <c r="A8" s="250"/>
      <c r="B8" s="250"/>
      <c r="C8" s="259" t="s">
        <v>69</v>
      </c>
      <c r="D8" s="250"/>
      <c r="E8" s="250"/>
      <c r="F8" s="250" t="s">
        <v>49</v>
      </c>
      <c r="G8" s="250"/>
      <c r="H8" s="250"/>
      <c r="I8" s="250" t="s">
        <v>50</v>
      </c>
      <c r="J8" s="250"/>
      <c r="K8" s="250"/>
      <c r="L8" s="250" t="s">
        <v>51</v>
      </c>
      <c r="M8" s="250"/>
      <c r="N8" s="250"/>
      <c r="O8" s="250" t="s">
        <v>52</v>
      </c>
      <c r="P8" s="250"/>
      <c r="Q8" s="250"/>
      <c r="R8" s="191"/>
      <c r="S8" s="250"/>
    </row>
    <row r="9" spans="1:19" ht="19.5" customHeight="1" x14ac:dyDescent="0.35">
      <c r="A9" s="250"/>
      <c r="B9" s="250"/>
      <c r="C9" s="260"/>
      <c r="D9" s="250"/>
      <c r="E9" s="250"/>
      <c r="F9" s="99" t="s">
        <v>32</v>
      </c>
      <c r="G9" s="99" t="s">
        <v>53</v>
      </c>
      <c r="H9" s="99" t="s">
        <v>54</v>
      </c>
      <c r="I9" s="99" t="s">
        <v>32</v>
      </c>
      <c r="J9" s="99" t="s">
        <v>53</v>
      </c>
      <c r="K9" s="99" t="s">
        <v>54</v>
      </c>
      <c r="L9" s="99" t="s">
        <v>32</v>
      </c>
      <c r="M9" s="99" t="s">
        <v>53</v>
      </c>
      <c r="N9" s="99" t="s">
        <v>54</v>
      </c>
      <c r="O9" s="99" t="s">
        <v>32</v>
      </c>
      <c r="P9" s="99" t="s">
        <v>53</v>
      </c>
      <c r="Q9" s="99" t="s">
        <v>54</v>
      </c>
      <c r="R9" s="191"/>
      <c r="S9" s="250"/>
    </row>
    <row r="10" spans="1:19" x14ac:dyDescent="0.35">
      <c r="A10" s="39" t="s">
        <v>4</v>
      </c>
      <c r="B10" s="39" t="s">
        <v>5</v>
      </c>
      <c r="C10" s="39"/>
      <c r="D10" s="40" t="s">
        <v>6</v>
      </c>
      <c r="E10" s="39" t="s">
        <v>7</v>
      </c>
      <c r="F10" s="39" t="s">
        <v>8</v>
      </c>
      <c r="G10" s="39" t="s">
        <v>55</v>
      </c>
      <c r="H10" s="39" t="s">
        <v>56</v>
      </c>
      <c r="I10" s="39" t="s">
        <v>57</v>
      </c>
      <c r="J10" s="39" t="s">
        <v>58</v>
      </c>
      <c r="K10" s="39" t="s">
        <v>59</v>
      </c>
      <c r="L10" s="39" t="s">
        <v>60</v>
      </c>
      <c r="M10" s="39" t="s">
        <v>61</v>
      </c>
      <c r="N10" s="39" t="s">
        <v>62</v>
      </c>
      <c r="O10" s="39" t="s">
        <v>63</v>
      </c>
      <c r="P10" s="39" t="s">
        <v>64</v>
      </c>
      <c r="Q10" s="39" t="s">
        <v>65</v>
      </c>
      <c r="R10" s="47" t="s">
        <v>66</v>
      </c>
      <c r="S10" s="39" t="s">
        <v>70</v>
      </c>
    </row>
    <row r="11" spans="1:19" x14ac:dyDescent="0.35">
      <c r="A11" s="44"/>
      <c r="B11" s="44"/>
      <c r="C11" s="44"/>
      <c r="D11" s="45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8"/>
      <c r="S11" s="48"/>
    </row>
    <row r="12" spans="1:19" ht="51" customHeight="1" x14ac:dyDescent="0.35">
      <c r="A12" s="261">
        <v>1</v>
      </c>
      <c r="B12" s="247" t="s">
        <v>82</v>
      </c>
      <c r="C12" s="54" t="s">
        <v>83</v>
      </c>
      <c r="D12" s="67" t="s">
        <v>72</v>
      </c>
      <c r="E12" s="68">
        <v>1</v>
      </c>
      <c r="F12" s="69">
        <f>('Evaluasi Capaian IKU 2023'!F12)/100</f>
        <v>0.25</v>
      </c>
      <c r="G12" s="179">
        <f>(2016/100)%</f>
        <v>0.2016</v>
      </c>
      <c r="H12" s="179">
        <f>(G12/F12)</f>
        <v>0.80640000000000001</v>
      </c>
      <c r="I12" s="179">
        <f>('Evaluasi Capaian IKU 2023'!I12)/100</f>
        <v>0.5</v>
      </c>
      <c r="J12" s="179">
        <f>(4684/100)%</f>
        <v>0.46840000000000004</v>
      </c>
      <c r="K12" s="179">
        <f>J12/I12</f>
        <v>0.93680000000000008</v>
      </c>
      <c r="L12" s="179">
        <f>('Evaluasi Capaian IKU 2023'!L12)/100</f>
        <v>0.75</v>
      </c>
      <c r="M12" s="179">
        <f>(7329/100)%</f>
        <v>0.73290000000000011</v>
      </c>
      <c r="N12" s="179">
        <f>M12/L12</f>
        <v>0.97720000000000018</v>
      </c>
      <c r="O12" s="179">
        <f>95/100</f>
        <v>0.95</v>
      </c>
      <c r="P12" s="179">
        <f>(95/100)</f>
        <v>0.95</v>
      </c>
      <c r="Q12" s="69">
        <f>P12/O12</f>
        <v>1</v>
      </c>
      <c r="R12" s="69">
        <f>P12</f>
        <v>0.95</v>
      </c>
      <c r="S12" s="180">
        <f>P12/O12</f>
        <v>1</v>
      </c>
    </row>
    <row r="13" spans="1:19" ht="51" customHeight="1" x14ac:dyDescent="0.35">
      <c r="A13" s="262"/>
      <c r="B13" s="248"/>
      <c r="C13" s="54" t="s">
        <v>84</v>
      </c>
      <c r="D13" s="67" t="s">
        <v>87</v>
      </c>
      <c r="E13" s="62" t="str">
        <f>'PK 2023'!H12</f>
        <v>Ada</v>
      </c>
      <c r="F13" s="59" t="str">
        <f>'Evaluasi Capaian IKU 2023'!F13</f>
        <v>Ada</v>
      </c>
      <c r="G13" s="59" t="s">
        <v>94</v>
      </c>
      <c r="H13" s="72" t="s">
        <v>94</v>
      </c>
      <c r="I13" s="59" t="str">
        <f>'Evaluasi Capaian IKU 2023'!I13</f>
        <v>Ada</v>
      </c>
      <c r="J13" s="59" t="s">
        <v>94</v>
      </c>
      <c r="K13" s="72">
        <f>100/100</f>
        <v>1</v>
      </c>
      <c r="L13" s="59" t="str">
        <f>'Evaluasi Capaian IKU 2023'!L13</f>
        <v>Ada</v>
      </c>
      <c r="M13" s="59" t="s">
        <v>94</v>
      </c>
      <c r="N13" s="72">
        <f>100/100</f>
        <v>1</v>
      </c>
      <c r="O13" s="59" t="str">
        <f>'Evaluasi Capaian IKU 2023'!O13</f>
        <v>Ada</v>
      </c>
      <c r="P13" s="59" t="s">
        <v>94</v>
      </c>
      <c r="Q13" s="72">
        <f>100/100</f>
        <v>1</v>
      </c>
      <c r="R13" s="59" t="s">
        <v>94</v>
      </c>
      <c r="S13" s="72">
        <f>100/100</f>
        <v>1</v>
      </c>
    </row>
    <row r="14" spans="1:19" ht="129" customHeight="1" x14ac:dyDescent="0.35">
      <c r="A14" s="165"/>
      <c r="B14" s="248"/>
      <c r="C14" s="54" t="s">
        <v>85</v>
      </c>
      <c r="D14" s="67" t="s">
        <v>87</v>
      </c>
      <c r="E14" s="62" t="str">
        <f>'PK 2023'!H13</f>
        <v>Ada</v>
      </c>
      <c r="F14" s="61" t="str">
        <f>'Evaluasi Capaian IKU 2023'!F15</f>
        <v>Ada</v>
      </c>
      <c r="G14" s="63" t="s">
        <v>94</v>
      </c>
      <c r="H14" s="72">
        <f t="shared" ref="H14:H15" si="0">100/100</f>
        <v>1</v>
      </c>
      <c r="I14" s="63" t="str">
        <f>'Evaluasi Capaian IKU 2023'!I14</f>
        <v>Ada</v>
      </c>
      <c r="J14" s="63" t="s">
        <v>94</v>
      </c>
      <c r="K14" s="72">
        <f t="shared" ref="K14:K15" si="1">100/100</f>
        <v>1</v>
      </c>
      <c r="L14" s="63" t="str">
        <f>'Evaluasi Capaian IKU 2023'!L14</f>
        <v>Ada</v>
      </c>
      <c r="M14" s="63" t="s">
        <v>94</v>
      </c>
      <c r="N14" s="72">
        <f t="shared" ref="N14:N15" si="2">100/100</f>
        <v>1</v>
      </c>
      <c r="O14" s="63" t="str">
        <f>'Evaluasi Capaian IKU 2023'!O14</f>
        <v>Ada</v>
      </c>
      <c r="P14" s="63" t="s">
        <v>94</v>
      </c>
      <c r="Q14" s="72">
        <f t="shared" ref="Q14:Q15" si="3">100/100</f>
        <v>1</v>
      </c>
      <c r="R14" s="59" t="s">
        <v>94</v>
      </c>
      <c r="S14" s="72">
        <f t="shared" ref="S14:S15" si="4">100/100</f>
        <v>1</v>
      </c>
    </row>
    <row r="15" spans="1:19" ht="102" customHeight="1" x14ac:dyDescent="0.35">
      <c r="A15" s="166"/>
      <c r="B15" s="263"/>
      <c r="C15" s="167" t="s">
        <v>86</v>
      </c>
      <c r="D15" s="163" t="s">
        <v>87</v>
      </c>
      <c r="E15" s="168" t="str">
        <f>'PK 2023'!H14</f>
        <v>Ada</v>
      </c>
      <c r="F15" s="169" t="str">
        <f>'Evaluasi Capaian IKU 2023'!F15</f>
        <v>Ada</v>
      </c>
      <c r="G15" s="164" t="s">
        <v>94</v>
      </c>
      <c r="H15" s="170">
        <f t="shared" si="0"/>
        <v>1</v>
      </c>
      <c r="I15" s="171" t="str">
        <f>'Evaluasi Capaian IKU 2023'!I15</f>
        <v>Ada</v>
      </c>
      <c r="J15" s="164" t="s">
        <v>94</v>
      </c>
      <c r="K15" s="170">
        <f t="shared" si="1"/>
        <v>1</v>
      </c>
      <c r="L15" s="171" t="str">
        <f>'Evaluasi Capaian IKU 2023'!L15</f>
        <v>Ada</v>
      </c>
      <c r="M15" s="164" t="s">
        <v>94</v>
      </c>
      <c r="N15" s="170">
        <f t="shared" si="2"/>
        <v>1</v>
      </c>
      <c r="O15" s="171" t="str">
        <f>'Evaluasi Capaian IKU 2023'!O15</f>
        <v>Ada</v>
      </c>
      <c r="P15" s="164" t="s">
        <v>94</v>
      </c>
      <c r="Q15" s="170">
        <f t="shared" si="3"/>
        <v>1</v>
      </c>
      <c r="R15" s="164" t="s">
        <v>94</v>
      </c>
      <c r="S15" s="170">
        <f t="shared" si="4"/>
        <v>1</v>
      </c>
    </row>
    <row r="16" spans="1:19" ht="47.25" customHeight="1" x14ac:dyDescent="0.35">
      <c r="A16" s="172"/>
      <c r="B16" s="173"/>
      <c r="C16" s="173"/>
      <c r="D16" s="174"/>
      <c r="E16" s="175"/>
      <c r="F16" s="176"/>
      <c r="G16" s="177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8"/>
    </row>
    <row r="17" spans="1:19" x14ac:dyDescent="0.35">
      <c r="A17" s="87"/>
      <c r="B17" s="87"/>
      <c r="C17" s="87"/>
      <c r="D17" s="88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19" x14ac:dyDescent="0.35">
      <c r="A18" s="87"/>
      <c r="B18" s="87"/>
      <c r="C18" s="87"/>
      <c r="D18" s="88"/>
      <c r="E18" s="87"/>
      <c r="F18" s="89"/>
      <c r="G18" s="90"/>
      <c r="H18" s="87"/>
      <c r="I18" s="87"/>
      <c r="J18" s="87"/>
      <c r="K18" s="87"/>
      <c r="L18" s="87"/>
      <c r="M18" s="239" t="str">
        <f>'PK 2023'!F23</f>
        <v>Dumai,      Januari 2023</v>
      </c>
      <c r="N18" s="239"/>
      <c r="O18" s="239"/>
      <c r="P18" s="87"/>
      <c r="Q18" s="87"/>
      <c r="R18" s="87"/>
      <c r="S18" s="87"/>
    </row>
    <row r="19" spans="1:19" ht="15" customHeight="1" x14ac:dyDescent="0.35">
      <c r="A19" s="87"/>
      <c r="B19" s="87"/>
      <c r="C19" s="87"/>
      <c r="D19" s="88"/>
      <c r="E19" s="87"/>
      <c r="F19" s="87"/>
      <c r="G19" s="87"/>
      <c r="H19" s="87"/>
      <c r="I19" s="87"/>
      <c r="J19" s="87"/>
      <c r="K19" s="87"/>
      <c r="L19" s="87"/>
      <c r="M19" s="91"/>
      <c r="N19" s="92"/>
      <c r="O19" s="93"/>
      <c r="P19" s="93"/>
      <c r="Q19" s="93"/>
      <c r="R19" s="87"/>
      <c r="S19" s="87"/>
    </row>
    <row r="20" spans="1:19" x14ac:dyDescent="0.35">
      <c r="A20" s="87"/>
      <c r="B20" s="87"/>
      <c r="C20" s="87"/>
      <c r="D20" s="88"/>
      <c r="E20" s="87"/>
      <c r="F20" s="87"/>
      <c r="G20" s="87"/>
      <c r="H20" s="87"/>
      <c r="I20" s="87"/>
      <c r="J20" s="87"/>
      <c r="K20" s="87"/>
      <c r="L20" s="87"/>
      <c r="M20" s="240" t="s">
        <v>13</v>
      </c>
      <c r="N20" s="240"/>
      <c r="O20" s="240"/>
      <c r="P20" s="94"/>
      <c r="Q20" s="95"/>
      <c r="R20" s="87"/>
      <c r="S20" s="87"/>
    </row>
    <row r="21" spans="1:19" x14ac:dyDescent="0.35">
      <c r="A21" s="87"/>
      <c r="B21" s="87"/>
      <c r="C21" s="87"/>
      <c r="D21" s="88"/>
      <c r="E21" s="87"/>
      <c r="F21" s="87"/>
      <c r="G21" s="87"/>
      <c r="H21" s="87"/>
      <c r="I21" s="87"/>
      <c r="J21" s="87"/>
      <c r="K21" s="87"/>
      <c r="L21" s="87"/>
      <c r="M21" s="245" t="s">
        <v>90</v>
      </c>
      <c r="N21" s="245"/>
      <c r="O21" s="245"/>
      <c r="P21" s="94"/>
      <c r="Q21" s="95"/>
      <c r="R21" s="87"/>
      <c r="S21" s="87"/>
    </row>
    <row r="22" spans="1:19" x14ac:dyDescent="0.35">
      <c r="A22" s="87"/>
      <c r="B22" s="87"/>
      <c r="C22" s="87"/>
      <c r="D22" s="88"/>
      <c r="E22" s="87"/>
      <c r="F22" s="87"/>
      <c r="G22" s="87"/>
      <c r="H22" s="87"/>
      <c r="I22" s="87"/>
      <c r="J22" s="87"/>
      <c r="K22" s="87"/>
      <c r="L22" s="87"/>
      <c r="M22" s="91"/>
      <c r="N22" s="94"/>
      <c r="O22" s="87"/>
      <c r="P22" s="94"/>
      <c r="Q22" s="95"/>
      <c r="R22" s="87"/>
      <c r="S22" s="87"/>
    </row>
    <row r="23" spans="1:19" ht="15" customHeight="1" x14ac:dyDescent="0.35">
      <c r="A23" s="87"/>
      <c r="B23" s="87"/>
      <c r="C23" s="87"/>
      <c r="D23" s="88"/>
      <c r="E23" s="87"/>
      <c r="F23" s="87"/>
      <c r="G23" s="87"/>
      <c r="H23" s="87"/>
      <c r="I23" s="87"/>
      <c r="J23" s="87"/>
      <c r="K23" s="87"/>
      <c r="L23" s="87"/>
      <c r="M23" s="91"/>
      <c r="N23" s="94"/>
      <c r="O23" s="87"/>
      <c r="P23" s="93"/>
      <c r="Q23" s="95"/>
      <c r="R23" s="87"/>
      <c r="S23" s="87"/>
    </row>
    <row r="24" spans="1:19" ht="18.75" customHeight="1" x14ac:dyDescent="0.35">
      <c r="A24" s="87"/>
      <c r="B24" s="87"/>
      <c r="C24" s="87"/>
      <c r="D24" s="88"/>
      <c r="E24" s="87"/>
      <c r="F24" s="87"/>
      <c r="G24" s="87"/>
      <c r="H24" s="87"/>
      <c r="I24" s="87"/>
      <c r="J24" s="87"/>
      <c r="K24" s="87"/>
      <c r="L24" s="87"/>
      <c r="M24" s="91"/>
      <c r="N24" s="94"/>
      <c r="O24" s="96"/>
      <c r="P24" s="96"/>
      <c r="Q24" s="96"/>
      <c r="R24" s="87"/>
      <c r="S24" s="87"/>
    </row>
    <row r="25" spans="1:19" ht="18.75" customHeight="1" x14ac:dyDescent="0.35">
      <c r="A25" s="87"/>
      <c r="B25" s="87"/>
      <c r="C25" s="87"/>
      <c r="D25" s="88"/>
      <c r="E25" s="87"/>
      <c r="F25" s="87"/>
      <c r="G25" s="87"/>
      <c r="H25" s="87"/>
      <c r="I25" s="87"/>
      <c r="J25" s="87"/>
      <c r="K25" s="87"/>
      <c r="L25" s="87"/>
      <c r="M25" s="91"/>
      <c r="N25" s="93"/>
      <c r="O25" s="97"/>
      <c r="P25" s="97"/>
      <c r="Q25" s="97"/>
      <c r="R25" s="87"/>
      <c r="S25" s="87"/>
    </row>
    <row r="26" spans="1:19" x14ac:dyDescent="0.35">
      <c r="A26" s="87"/>
      <c r="B26" s="87"/>
      <c r="C26" s="87"/>
      <c r="D26" s="88"/>
      <c r="E26" s="87"/>
      <c r="F26" s="87"/>
      <c r="G26" s="87"/>
      <c r="H26" s="87"/>
      <c r="I26" s="87"/>
      <c r="J26" s="87"/>
      <c r="K26" s="87"/>
      <c r="L26" s="87"/>
      <c r="M26" s="246" t="s">
        <v>91</v>
      </c>
      <c r="N26" s="246"/>
      <c r="O26" s="246"/>
      <c r="P26" s="98"/>
      <c r="Q26" s="98"/>
      <c r="R26" s="87"/>
      <c r="S26" s="87"/>
    </row>
    <row r="27" spans="1:19" x14ac:dyDescent="0.35">
      <c r="A27" s="87"/>
      <c r="B27" s="87"/>
      <c r="C27" s="87"/>
      <c r="D27" s="88"/>
      <c r="E27" s="87"/>
      <c r="F27" s="87"/>
      <c r="G27" s="87"/>
      <c r="H27" s="87"/>
      <c r="I27" s="87"/>
      <c r="J27" s="87"/>
      <c r="K27" s="87"/>
      <c r="L27" s="87"/>
      <c r="M27" s="239" t="s">
        <v>95</v>
      </c>
      <c r="N27" s="239"/>
      <c r="O27" s="239"/>
      <c r="P27" s="87"/>
      <c r="Q27" s="87"/>
      <c r="R27" s="87"/>
      <c r="S27" s="87"/>
    </row>
    <row r="28" spans="1:19" x14ac:dyDescent="0.35">
      <c r="A28" s="87"/>
      <c r="B28" s="87"/>
      <c r="C28" s="87"/>
      <c r="D28" s="88"/>
      <c r="E28" s="87"/>
      <c r="F28" s="87"/>
      <c r="G28" s="87"/>
      <c r="H28" s="87"/>
      <c r="I28" s="87"/>
      <c r="J28" s="87"/>
      <c r="K28" s="87"/>
      <c r="L28" s="87"/>
      <c r="M28" s="241" t="s">
        <v>92</v>
      </c>
      <c r="N28" s="241"/>
      <c r="O28" s="241"/>
      <c r="P28" s="87"/>
      <c r="Q28" s="87"/>
      <c r="R28" s="87"/>
      <c r="S28" s="87"/>
    </row>
    <row r="29" spans="1:19" x14ac:dyDescent="0.35">
      <c r="J29" s="42"/>
    </row>
    <row r="30" spans="1:19" x14ac:dyDescent="0.35">
      <c r="J30" s="41"/>
    </row>
    <row r="32" spans="1:19" x14ac:dyDescent="0.35">
      <c r="J32" s="41"/>
    </row>
    <row r="33" spans="10:10" x14ac:dyDescent="0.35">
      <c r="J33" s="43"/>
    </row>
  </sheetData>
  <mergeCells count="24">
    <mergeCell ref="M21:O21"/>
    <mergeCell ref="M26:O26"/>
    <mergeCell ref="M27:O27"/>
    <mergeCell ref="M28:O28"/>
    <mergeCell ref="A12:A13"/>
    <mergeCell ref="M18:O18"/>
    <mergeCell ref="M20:O20"/>
    <mergeCell ref="B12:B15"/>
    <mergeCell ref="R6:R9"/>
    <mergeCell ref="S6:S9"/>
    <mergeCell ref="C8:C9"/>
    <mergeCell ref="F8:H8"/>
    <mergeCell ref="I8:K8"/>
    <mergeCell ref="L8:N8"/>
    <mergeCell ref="O8:Q8"/>
    <mergeCell ref="A2:Q2"/>
    <mergeCell ref="A3:Q3"/>
    <mergeCell ref="A4:Q4"/>
    <mergeCell ref="A6:A9"/>
    <mergeCell ref="B6:B9"/>
    <mergeCell ref="C6:C7"/>
    <mergeCell ref="D6:D9"/>
    <mergeCell ref="E6:E9"/>
    <mergeCell ref="F6:Q7"/>
  </mergeCells>
  <pageMargins left="0.35" right="0.3" top="0.74803149606299202" bottom="0.74803149606299202" header="0.31496062992126" footer="0.31496062992126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PK 2023</vt:lpstr>
      <vt:lpstr>RKT 2023</vt:lpstr>
      <vt:lpstr>rencana aksi</vt:lpstr>
      <vt:lpstr>IKU</vt:lpstr>
      <vt:lpstr>Evaluasi Capaian IKU 2023</vt:lpstr>
      <vt:lpstr>Evaluasi Capaian IKU TW4 2022</vt:lpstr>
      <vt:lpstr>'Evaluasi Capaian IKU 2023'!Print_Area</vt:lpstr>
      <vt:lpstr>'Evaluasi Capaian IKU TW4 2022'!Print_Area</vt:lpstr>
      <vt:lpstr>'PK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</dc:creator>
  <cp:lastModifiedBy>ASUS</cp:lastModifiedBy>
  <cp:lastPrinted>2022-01-04T04:56:28Z</cp:lastPrinted>
  <dcterms:created xsi:type="dcterms:W3CDTF">2018-12-11T03:43:52Z</dcterms:created>
  <dcterms:modified xsi:type="dcterms:W3CDTF">2023-02-28T08:39:42Z</dcterms:modified>
</cp:coreProperties>
</file>